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371" windowWidth="18090" windowHeight="12375" tabRatio="782" activeTab="0"/>
  </bookViews>
  <sheets>
    <sheet name="Термины +" sheetId="1" r:id="rId1"/>
    <sheet name="РАДИУС-FM" sheetId="2" r:id="rId2"/>
    <sheet name="Приложение Радиус-FM" sheetId="3" r:id="rId3"/>
    <sheet name="ПНК радио" sheetId="4" r:id="rId4"/>
    <sheet name="Приложение ПНК радио" sheetId="5" r:id="rId5"/>
    <sheet name="Столица" sheetId="6" r:id="rId6"/>
    <sheet name="Культура" sheetId="7" r:id="rId7"/>
  </sheets>
  <externalReferences>
    <externalReference r:id="rId10"/>
    <externalReference r:id="rId11"/>
    <externalReference r:id="rId12"/>
    <externalReference r:id="rId13"/>
  </externalReferences>
  <definedNames>
    <definedName name="e" hidden="1">4</definedName>
    <definedName name="eeeeeee" hidden="1">4</definedName>
    <definedName name="eeeeeeeeeee" hidden="1">27</definedName>
    <definedName name="G_F0" hidden="1">'[1]XLRpt_TempSheet'!$B$6</definedName>
    <definedName name="gjhfg" hidden="1">'[2]XLRpt_TempSheet'!$B$6</definedName>
    <definedName name="i" hidden="1">27</definedName>
    <definedName name="Sheet1Rg1" localSheetId="6">#REF!,#REF!,#REF!,#REF!,#REF!,#REF!,#REF!,#REF!,#REF!,#REF!,#REF!,#REF!,#REF!,#REF!,#REF!,#REF!,#REF!,#REF!,#REF!,#REF!,#REF!,#REF!,#REF!,#REF!,#REF!,#REF!,#REF!,#REF!,#REF!,#REF!,#REF!,#REF!,#REF!</definedName>
    <definedName name="Sheet1Rg1" localSheetId="3">#REF!,#REF!,#REF!,#REF!,#REF!,#REF!,#REF!,#REF!,#REF!,#REF!,#REF!,#REF!,#REF!,#REF!,#REF!,#REF!,#REF!,#REF!,#REF!,#REF!,#REF!,#REF!,#REF!,#REF!,#REF!,#REF!,#REF!,#REF!,#REF!,#REF!,#REF!,#REF!,#REF!</definedName>
    <definedName name="Sheet1Rg1" localSheetId="5">#REF!,#REF!,#REF!,#REF!,#REF!,#REF!,#REF!,#REF!,#REF!,#REF!,#REF!,#REF!,#REF!,#REF!,#REF!,#REF!,#REF!,#REF!,#REF!,#REF!,#REF!,#REF!,#REF!,#REF!,#REF!,#REF!,#REF!,#REF!,#REF!,#REF!,#REF!,#REF!,#REF!</definedName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 localSheetId="6">#REF!,#REF!,#REF!,#REF!,#REF!,#REF!,#REF!,#REF!,#REF!,#REF!,#REF!,#REF!,#REF!,#REF!,#REF!,#REF!,#REF!,#REF!,#REF!,#REF!,#REF!,#REF!,#REF!,#REF!,#REF!,#REF!,#REF!,#REF!,#REF!,#REF!,#REF!,#REF!,#REF!</definedName>
    <definedName name="Sheet1Rg2" localSheetId="3">#REF!,#REF!,#REF!,#REF!,#REF!,#REF!,#REF!,#REF!,#REF!,#REF!,#REF!,#REF!,#REF!,#REF!,#REF!,#REF!,#REF!,#REF!,#REF!,#REF!,#REF!,#REF!,#REF!,#REF!,#REF!,#REF!,#REF!,#REF!,#REF!,#REF!,#REF!,#REF!,#REF!</definedName>
    <definedName name="Sheet1Rg2" localSheetId="5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 localSheetId="6">#REF!,#REF!,#REF!,#REF!,#REF!,#REF!,#REF!,#REF!,#REF!,#REF!,#REF!,#REF!</definedName>
    <definedName name="Sheet1Rg3" localSheetId="3">#REF!,#REF!,#REF!,#REF!,#REF!,#REF!,#REF!,#REF!,#REF!,#REF!,#REF!,#REF!</definedName>
    <definedName name="Sheet1Rg3" localSheetId="5">#REF!,#REF!,#REF!,#REF!,#REF!,#REF!,#REF!,#REF!,#REF!,#REF!,#REF!,#REF!</definedName>
    <definedName name="Sheet1Rg3">#REF!,#REF!,#REF!,#REF!,#REF!,#REF!,#REF!,#REF!,#REF!,#REF!,#REF!,#REF!</definedName>
    <definedName name="Sheet1Rg4" localSheetId="6">#REF!,#REF!,#REF!,#REF!,#REF!,#REF!,#REF!,#REF!,#REF!,#REF!,#REF!,#REF!</definedName>
    <definedName name="Sheet1Rg4" localSheetId="3">#REF!,#REF!,#REF!,#REF!,#REF!,#REF!,#REF!,#REF!,#REF!,#REF!,#REF!,#REF!</definedName>
    <definedName name="Sheet1Rg4" localSheetId="5">#REF!,#REF!,#REF!,#REF!,#REF!,#REF!,#REF!,#REF!,#REF!,#REF!,#REF!,#REF!</definedName>
    <definedName name="Sheet1Rg4">#REF!,#REF!,#REF!,#REF!,#REF!,#REF!,#REF!,#REF!,#REF!,#REF!,#REF!,#REF!</definedName>
    <definedName name="solver_rh" hidden="1">4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solver_va" hidden="1">27</definedName>
    <definedName name="V_F0" hidden="1">'[4]XLR_NoRangeSheet'!$B$6</definedName>
    <definedName name="V_F1" hidden="1">'[4]XLR_NoRangeSheet'!$C$6</definedName>
    <definedName name="V_F10" hidden="1">'[4]XLR_NoRangeSheet'!$L$6</definedName>
    <definedName name="V_F11" hidden="1">'[4]XLR_NoRangeSheet'!$M$6</definedName>
    <definedName name="V_F12" hidden="1">'[4]XLR_NoRangeSheet'!$N$6</definedName>
    <definedName name="V_F13" hidden="1">'[4]XLR_NoRangeSheet'!$O$6</definedName>
    <definedName name="V_F2" hidden="1">'[4]XLR_NoRangeSheet'!$D$6</definedName>
    <definedName name="V_F3" hidden="1">'[4]XLR_NoRangeSheet'!$E$6</definedName>
    <definedName name="V_F4" hidden="1">'[4]XLR_NoRangeSheet'!$F$6</definedName>
    <definedName name="V_F5" hidden="1">'[4]XLR_NoRangeSheet'!$G$6</definedName>
    <definedName name="V_F6" hidden="1">'[4]XLR_NoRangeSheet'!$H$6</definedName>
    <definedName name="V_F7" hidden="1">'[4]XLR_NoRangeSheet'!$I$6</definedName>
    <definedName name="V_F8" hidden="1">'[4]XLR_NoRangeSheet'!$J$6</definedName>
    <definedName name="V_F9" hidden="1">'[4]XLR_NoRangeSheet'!$K$6</definedName>
    <definedName name="Длительность_сделки" localSheetId="6">#REF!</definedName>
    <definedName name="Длительность_сделки" localSheetId="3">#REF!</definedName>
    <definedName name="Длительность_сделки" localSheetId="5">#REF!</definedName>
    <definedName name="Длительность_сделки">#REF!</definedName>
    <definedName name="Звезда" localSheetId="6">#REF!</definedName>
    <definedName name="Звезда" localSheetId="3">#REF!</definedName>
    <definedName name="Звезда" localSheetId="5">#REF!</definedName>
    <definedName name="Звезда">#REF!</definedName>
    <definedName name="Каналы" localSheetId="6">#REF!</definedName>
    <definedName name="Каналы" localSheetId="3">#REF!</definedName>
    <definedName name="Каналы" localSheetId="5">#REF!</definedName>
    <definedName name="Каналы">#REF!</definedName>
    <definedName name="Клиент" localSheetId="6">#REF!</definedName>
    <definedName name="Клиент" localSheetId="3">#REF!</definedName>
    <definedName name="Клиент" localSheetId="5">#REF!</definedName>
    <definedName name="Клиент">#REF!</definedName>
    <definedName name="Новый_клиент" localSheetId="6">#REF!</definedName>
    <definedName name="Новый_клиент" localSheetId="3">#REF!</definedName>
    <definedName name="Новый_клиент" localSheetId="5">#REF!</definedName>
    <definedName name="Новый_клиент">#REF!</definedName>
    <definedName name="НТВ" localSheetId="6">#REF!</definedName>
    <definedName name="НТВ" localSheetId="3">#REF!</definedName>
    <definedName name="НТВ" localSheetId="5">#REF!</definedName>
    <definedName name="НТВ">#REF!</definedName>
    <definedName name="_xlnm.Print_Area" localSheetId="6">'Культура'!$A$1:$E$13</definedName>
    <definedName name="_xlnm.Print_Area" localSheetId="3">'ПНК радио'!$A$1:$E$14</definedName>
    <definedName name="_xlnm.Print_Area" localSheetId="4">'Приложение ПНК радио'!$A$1:$L$58</definedName>
    <definedName name="_xlnm.Print_Area" localSheetId="2">'Приложение Радиус-FM'!$A$1:$L$74</definedName>
    <definedName name="_xlnm.Print_Area" localSheetId="5">'Столица'!$A$1:$L$49</definedName>
    <definedName name="олд" hidden="1">27</definedName>
    <definedName name="позиц" localSheetId="6">#REF!</definedName>
    <definedName name="позиц" localSheetId="3">#REF!</definedName>
    <definedName name="позиц" localSheetId="5">#REF!</definedName>
    <definedName name="позиц">#REF!</definedName>
    <definedName name="ппав" localSheetId="6">#REF!,#REF!,#REF!,#REF!,#REF!,#REF!,#REF!,#REF!,#REF!,#REF!,#REF!,#REF!</definedName>
    <definedName name="ппав" localSheetId="3">#REF!,#REF!,#REF!,#REF!,#REF!,#REF!,#REF!,#REF!,#REF!,#REF!,#REF!,#REF!</definedName>
    <definedName name="ппав" localSheetId="5">#REF!,#REF!,#REF!,#REF!,#REF!,#REF!,#REF!,#REF!,#REF!,#REF!,#REF!,#REF!</definedName>
    <definedName name="ппав">#REF!,#REF!,#REF!,#REF!,#REF!,#REF!,#REF!,#REF!,#REF!,#REF!,#REF!,#REF!</definedName>
    <definedName name="про" hidden="1">4</definedName>
    <definedName name="размещение" localSheetId="6">#REF!</definedName>
    <definedName name="размещение" localSheetId="3">#REF!</definedName>
    <definedName name="размещение" localSheetId="5">#REF!</definedName>
    <definedName name="размещение">#REF!</definedName>
    <definedName name="Ранняя_сделка" localSheetId="6">#REF!</definedName>
    <definedName name="Ранняя_сделка" localSheetId="3">#REF!</definedName>
    <definedName name="Ранняя_сделка" localSheetId="5">#REF!</definedName>
    <definedName name="Ранняя_сделка">#REF!</definedName>
    <definedName name="расчет" localSheetId="6">#REF!</definedName>
    <definedName name="расчет" localSheetId="3">#REF!</definedName>
    <definedName name="расчет" localSheetId="5">#REF!</definedName>
    <definedName name="расчет">#REF!</definedName>
    <definedName name="регион" localSheetId="6">#REF!</definedName>
    <definedName name="регион" localSheetId="3">#REF!</definedName>
    <definedName name="регион" localSheetId="5">#REF!</definedName>
    <definedName name="регион">#REF!</definedName>
    <definedName name="сезонная" localSheetId="6">#REF!</definedName>
    <definedName name="сезонная" localSheetId="3">#REF!</definedName>
    <definedName name="сезонная" localSheetId="5">#REF!</definedName>
    <definedName name="сезонная">#REF!</definedName>
    <definedName name="спец_линейка" localSheetId="6">#REF!</definedName>
    <definedName name="спец_линейка" localSheetId="3">#REF!</definedName>
    <definedName name="спец_линейка" localSheetId="5">#REF!</definedName>
    <definedName name="спец_линейка">#REF!</definedName>
    <definedName name="ТВЦ" localSheetId="6">#REF!</definedName>
    <definedName name="ТВЦ" localSheetId="3">#REF!</definedName>
    <definedName name="ТВЦ" localSheetId="5">#REF!</definedName>
    <definedName name="ТВЦ">#REF!</definedName>
    <definedName name="ТНТ" localSheetId="6">#REF!</definedName>
    <definedName name="ТНТ" localSheetId="3">#REF!</definedName>
    <definedName name="ТНТ" localSheetId="5">#REF!</definedName>
    <definedName name="ТНТ">#REF!</definedName>
  </definedNames>
  <calcPr fullCalcOnLoad="1"/>
</workbook>
</file>

<file path=xl/sharedStrings.xml><?xml version="1.0" encoding="utf-8"?>
<sst xmlns="http://schemas.openxmlformats.org/spreadsheetml/2006/main" count="292" uniqueCount="143">
  <si>
    <t>Скидка, %</t>
  </si>
  <si>
    <t>УТВЕРЖДАЮ</t>
  </si>
  <si>
    <t>Приложение 1</t>
  </si>
  <si>
    <t>от</t>
  </si>
  <si>
    <t>до</t>
  </si>
  <si>
    <t>понедельник- пятница</t>
  </si>
  <si>
    <t>суббота-воскресенье</t>
  </si>
  <si>
    <t>Дни недели</t>
  </si>
  <si>
    <t>скидка,%</t>
  </si>
  <si>
    <t>Временной интервал</t>
  </si>
  <si>
    <t>2.</t>
  </si>
  <si>
    <t>1.</t>
  </si>
  <si>
    <t>2.1.</t>
  </si>
  <si>
    <t>6:00 - 9:00, 20:00 +</t>
  </si>
  <si>
    <t>10:00 - 15:00</t>
  </si>
  <si>
    <t>Применение к тарифам на рекламу нескольких коэффициентов осуществляется путем их последовательного умножения.</t>
  </si>
  <si>
    <t>Скидка,%</t>
  </si>
  <si>
    <t>2.2.</t>
  </si>
  <si>
    <t>Понедельник - воскресенье</t>
  </si>
  <si>
    <t>2.3.</t>
  </si>
  <si>
    <t>2.5.</t>
  </si>
  <si>
    <t>3.</t>
  </si>
  <si>
    <t xml:space="preserve"> эфирные сутки</t>
  </si>
  <si>
    <t>2.4.</t>
  </si>
  <si>
    <t>4.</t>
  </si>
  <si>
    <t>1.1.</t>
  </si>
  <si>
    <t>1.2.</t>
  </si>
  <si>
    <t>1.3.</t>
  </si>
  <si>
    <t>1.4.</t>
  </si>
  <si>
    <t>1.5.</t>
  </si>
  <si>
    <t>1.6.</t>
  </si>
  <si>
    <t>1.7.</t>
  </si>
  <si>
    <t>1.8.</t>
  </si>
  <si>
    <t>скидка, %</t>
  </si>
  <si>
    <t>для нерезидентов Республики Беларусь, бел.руб. без НДС</t>
  </si>
  <si>
    <t>для резидентов Республики Беларусь, бел.руб. с НДС</t>
  </si>
  <si>
    <t>сумма gross</t>
  </si>
  <si>
    <t>Термины, их определения и основные положения:</t>
  </si>
  <si>
    <t>Для резидентов 
Республики Беларусь,
бел.руб. (с НДС)</t>
  </si>
  <si>
    <t>Для нерезидентов Республики Беларусь, 
бел.руб. (без НДС)</t>
  </si>
  <si>
    <r>
      <t>интегрированная реклама</t>
    </r>
    <r>
      <rPr>
        <sz val="12"/>
        <rFont val="Times New Roman"/>
        <family val="1"/>
      </rPr>
      <t> – устная информация об объектах рекламирования,  присутствие в студии лица, рекламирующего товары (работы, услуги),   (номинация – «гость в студии») и другие способы доведения информации об объектах рекламирования, отличные от размещения информации в рекламных блоках;</t>
    </r>
  </si>
  <si>
    <r>
      <t>объект рекламирования</t>
    </r>
    <r>
      <rPr>
        <sz val="12"/>
        <rFont val="Times New Roman"/>
        <family val="1"/>
      </rPr>
      <t xml:space="preserve"> (далее – товар) - продукция, товар, работа или услуга, организация или гражданин, права, охраняемые законом интересы или обязанности организаций или граждан, средства индивидуализации организаций или граждан, товаров, результаты интеллектуальной деятельности, конкурсы, лотереи, игры, иные игровые, рекламные и иные мероприятия, пари, явления (мероприятия) социального характера;</t>
    </r>
  </si>
  <si>
    <r>
      <t>рекламодатель</t>
    </r>
    <r>
      <rPr>
        <sz val="12"/>
        <rFont val="Times New Roman"/>
        <family val="1"/>
      </rPr>
      <t xml:space="preserve"> – организация или гражданин, деятельность или товары которых рекламируются либо которые определили объект рекламирования и (или) содержание рекламы;</t>
    </r>
  </si>
  <si>
    <r>
      <t xml:space="preserve">для нерезидентов Республики Беларусь, </t>
    </r>
    <r>
      <rPr>
        <u val="single"/>
        <sz val="10"/>
        <rFont val="Times New Roman"/>
        <family val="1"/>
      </rPr>
      <t>бел.руб. без НДС</t>
    </r>
  </si>
  <si>
    <r>
      <t xml:space="preserve">для резидентов Республики Беларусь, </t>
    </r>
    <r>
      <rPr>
        <u val="single"/>
        <sz val="10"/>
        <rFont val="Times New Roman"/>
        <family val="1"/>
      </rPr>
      <t>бел.руб. с НДС</t>
    </r>
  </si>
  <si>
    <t xml:space="preserve">При размещении рекламы культурных и спортивных мероприятий – 50%; </t>
  </si>
  <si>
    <t>без заявления рекламного бюджета</t>
  </si>
  <si>
    <t xml:space="preserve">      •  первая / последняя позиция -  1,2</t>
  </si>
  <si>
    <t>Скидки:</t>
  </si>
  <si>
    <t>Коэффициенты:</t>
  </si>
  <si>
    <t>При заявлении переходящих рекламных бюджетов в части сроков считать месяцем 30 календарных дней;</t>
  </si>
  <si>
    <t>Скидки за величину рекламного бюджета (net) применяются при единовременном его заявлении;</t>
  </si>
  <si>
    <t xml:space="preserve">     •  декабрь  -  1,2;</t>
  </si>
  <si>
    <r>
      <t xml:space="preserve">для нерезидентов Республики Беларусь, </t>
    </r>
    <r>
      <rPr>
        <u val="single"/>
        <sz val="11"/>
        <rFont val="Times New Roman"/>
        <family val="1"/>
      </rPr>
      <t>бел.руб. без НДС</t>
    </r>
  </si>
  <si>
    <r>
      <t xml:space="preserve">для резидентов Республики Беларусь, </t>
    </r>
    <r>
      <rPr>
        <u val="single"/>
        <sz val="11"/>
        <rFont val="Times New Roman"/>
        <family val="1"/>
      </rPr>
      <t>бел.руб. с НДС</t>
    </r>
  </si>
  <si>
    <t xml:space="preserve"> •</t>
  </si>
  <si>
    <t>с заявлением рекламного бюджета (net)</t>
  </si>
  <si>
    <r>
      <t>рекламный бюджет</t>
    </r>
    <r>
      <rPr>
        <sz val="11"/>
        <rFont val="Times New Roman"/>
        <family val="1"/>
      </rPr>
      <t xml:space="preserve">
в период от 4 месяцев до 1 года</t>
    </r>
  </si>
  <si>
    <r>
      <t>рекламный бюджет</t>
    </r>
    <r>
      <rPr>
        <sz val="11"/>
        <rFont val="Times New Roman"/>
        <family val="1"/>
      </rPr>
      <t xml:space="preserve">
в период, не превышающий 4 месяца</t>
    </r>
  </si>
  <si>
    <t>Дополнительная информация:</t>
  </si>
  <si>
    <t xml:space="preserve">2.2.  </t>
  </si>
  <si>
    <t>К тарифам на рекламу применяются коэффициенты и скидки, предусмотренные приложением 2.</t>
  </si>
  <si>
    <t xml:space="preserve">1.5. </t>
  </si>
  <si>
    <t xml:space="preserve">1.6. </t>
  </si>
  <si>
    <t xml:space="preserve">Сезонный коэффициент: </t>
  </si>
  <si>
    <t>При выборе рекламодателем определенного рекламного блока - 1,1;</t>
  </si>
  <si>
    <t>Кросс-коэффициент - 1,2;</t>
  </si>
  <si>
    <t>Коэффициент за рекламу в номинации «Партнер программы» - 1,3;</t>
  </si>
  <si>
    <t xml:space="preserve"> Применение к тарифам на рекламу нескольких коэффициентов осуществляется путем их последовательного умножения.</t>
  </si>
  <si>
    <t>При позиционировании «Радиус-FM» в качестве информационного партнера культурных, спортивных и иных мероприятий - 50%;</t>
  </si>
  <si>
    <t>Приложение 2</t>
  </si>
  <si>
    <t xml:space="preserve"> Тарифы на рекламу в эфире радиопрограммы "Радиостанция Столица"</t>
  </si>
  <si>
    <t>5.</t>
  </si>
  <si>
    <t xml:space="preserve"> Тарифы на рекламу в эфире радиопрограммы "Канал Культура"</t>
  </si>
  <si>
    <t>Стоимость размещения рекламы определяется расчетным путем пропорционально установленному тарифу за 1 минуту эфирного вещания в зависимости от фактического хронометража.</t>
  </si>
  <si>
    <t xml:space="preserve">1.4. </t>
  </si>
  <si>
    <t>Для нерезидентов 
Республики Беларусь, 
бел.руб. (без НДС)</t>
  </si>
  <si>
    <t xml:space="preserve">При расчете стоимости размещения рекламы в эфире радиопрограммы "Радиостанция Столица" 
к тарифам на рекламу применяются: </t>
  </si>
  <si>
    <r>
      <t xml:space="preserve">При расчете стоимости размещения рекламы в эфире радиопрограммы "Канал Культура" к тарифам на рекламу применяется 
</t>
    </r>
    <r>
      <rPr>
        <u val="single"/>
        <sz val="12"/>
        <rFont val="Times New Roman"/>
        <family val="1"/>
      </rPr>
      <t xml:space="preserve">скидка рекламному агентству </t>
    </r>
    <r>
      <rPr>
        <sz val="12"/>
        <rFont val="Times New Roman"/>
        <family val="1"/>
      </rPr>
      <t>-</t>
    </r>
    <r>
      <rPr>
        <u val="single"/>
        <sz val="12"/>
        <rFont val="Times New Roman"/>
        <family val="1"/>
      </rPr>
      <t xml:space="preserve"> 15%</t>
    </r>
    <r>
      <rPr>
        <sz val="12"/>
        <rFont val="Times New Roman"/>
        <family val="1"/>
      </rPr>
      <t>, за исключением рекламы товаров собственного производства.</t>
    </r>
  </si>
  <si>
    <t>6:00 -7:00, 20:00 +</t>
  </si>
  <si>
    <t>Коэффициенты, скидки и условия их применения 
 в эфире радиопрограммы "Радиостанция Радиус-FM"</t>
  </si>
  <si>
    <t xml:space="preserve">Коэффициенты, скидки и условия их применения
 в эфире радиопрограммы "Первый национальный канал Белорусского радио" </t>
  </si>
  <si>
    <t>к Тарифам на услуги по размещению 
рекламы в эфире радиопрограмм  Белтелерадиокомпании</t>
  </si>
  <si>
    <t>Тарифы на услуги по размещению рекламы 
в эфире радиопрограмм Белтелерадиокомпании</t>
  </si>
  <si>
    <t>Коэффициент за рекламу пива и слабоалкогольных напитков - 2,0.</t>
  </si>
  <si>
    <t>7:00 - 10:00,
12:00 - 14:00,
17:00 - 20:00</t>
  </si>
  <si>
    <t>9:00 - 10:00, 
15:00 - 20:00</t>
  </si>
  <si>
    <t>10:00 - 12:00, 
14:00 - 17:00</t>
  </si>
  <si>
    <t>декабрь</t>
  </si>
  <si>
    <t>Месяц</t>
  </si>
  <si>
    <t>Коэффициент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</si>
  <si>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</si>
  <si>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</si>
  <si>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</si>
  <si>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</si>
  <si>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</si>
  <si>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</si>
  <si>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</si>
  <si>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</si>
  <si>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</si>
  <si>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</si>
  <si>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</si>
  <si>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годовой объем (net-net), 
бел.руб. с НДС</t>
  </si>
  <si>
    <t>Рекламодателям, размещающим рекламу без посредничества рекламных агентств - 5 %.</t>
  </si>
  <si>
    <t>Скидка рекламному агентству - 15 %;</t>
  </si>
  <si>
    <t>2.6.</t>
  </si>
  <si>
    <r>
      <t>сумма gross</t>
    </r>
    <r>
      <rPr>
        <sz val="12"/>
        <rFont val="Times New Roman"/>
        <family val="1"/>
      </rPr>
      <t xml:space="preserve"> – сумма денежных средств, полученная при размещении рекламы в эфире радиопрограмм  посредством продажи минут эфирного вещания в результате умножения тарифа за 1 (одну) минуту рекламы на длительность рекламы в минутах и применения коэффициентов.</t>
    </r>
  </si>
  <si>
    <r>
      <t>рекламный бюджет (net)</t>
    </r>
    <r>
      <rPr>
        <sz val="12"/>
        <rFont val="Times New Roman"/>
        <family val="1"/>
      </rPr>
      <t xml:space="preserve"> – сумма денежных средств, выделенных рекламодателем на приобретение рекламного времени на определенный период для рекламы его товаров;</t>
    </r>
  </si>
  <si>
    <r>
      <t>заявленный объем денежных средств (net-net)</t>
    </r>
    <r>
      <rPr>
        <sz val="12"/>
        <rFont val="Times New Roman"/>
        <family val="1"/>
      </rPr>
      <t xml:space="preserve"> - сумма денежных средств, выделенная рекламным агентством для размещения рекламы рекламодателей в эфире радиопрограммы «Радиостанция Радиус-FM» в год;</t>
    </r>
  </si>
  <si>
    <t>При заявлении рекламным агентством объема денежных средств (net-net) в год</t>
  </si>
  <si>
    <t>Скидка рекламному агентству не применяется для рекламы товаров собственного производства;</t>
  </si>
  <si>
    <t>Скидки за величину рекламного бюджета (net), а также за объем денежных средств (net-net) применяются при единовременном его заявлении.</t>
  </si>
  <si>
    <t>Тарифы на услуги по размещению рекламы (далее - тарифы на рекламу) устанавливаются за 1 (одну) минуту эфирного вещания;</t>
  </si>
  <si>
    <t xml:space="preserve">        Кросс-коэффициент применяется в случае содержания в рекламных материалах информации об иных товарах, не являющихся товарами собственного производства (вкл. собственные товарные знаки) рекламодателя. </t>
  </si>
  <si>
    <t xml:space="preserve">Главный директор 
главной дирекции продаж и маркетинга 
Белтелерадиокомпании
____________________Н.В.Сущенко </t>
  </si>
  <si>
    <t>Коэффициент за рекламу в виде устной информации вне рекламного блока (вкл. гость в студии, розыгрыш) - 1,2;</t>
  </si>
  <si>
    <t>При размещении рекламы:</t>
  </si>
  <si>
    <t>Позиционирование:</t>
  </si>
  <si>
    <t>11:00-12:00,
15:00-17:00</t>
  </si>
  <si>
    <t>06:00-11:00,
12:00-15:00,
17:00-20:00</t>
  </si>
  <si>
    <t>20:00 +</t>
  </si>
  <si>
    <t>к Тарифам на услуги по размещению рекламы 
в эфире радиопрограмм Белтелерадиокомпании</t>
  </si>
  <si>
    <r>
      <t xml:space="preserve">рекламный бюджет
в период, </t>
    </r>
    <r>
      <rPr>
        <b/>
        <sz val="11"/>
        <rFont val="Times New Roman"/>
        <family val="1"/>
      </rPr>
      <t>не превышающий 4 месяца</t>
    </r>
  </si>
  <si>
    <r>
      <t xml:space="preserve">рекламный бюджет
в период </t>
    </r>
    <r>
      <rPr>
        <b/>
        <sz val="11"/>
        <rFont val="Times New Roman"/>
        <family val="1"/>
      </rPr>
      <t>от 4 месяцев до 1 года</t>
    </r>
  </si>
  <si>
    <r>
      <t>Скидка рекламному агентств</t>
    </r>
    <r>
      <rPr>
        <sz val="11"/>
        <rFont val="Times New Roman"/>
        <family val="1"/>
      </rPr>
      <t>у – 15% 
       Скидка рекламному агентству не применяется для рекламы товаров собственного производства.</t>
    </r>
  </si>
  <si>
    <t>Скидка рекламному агентству - 15 %,  за исключением рекламы товаров собственного производства.</t>
  </si>
  <si>
    <t>При заявлении переходящих рекламных бюджетов в части сроков считать месяцем 30 календарных дней.</t>
  </si>
  <si>
    <t>При размещении рекламы культурных и спортивных мероприятий (анонсы), рекламного сюжета (интервью, репортажа) - 50%;</t>
  </si>
  <si>
    <t xml:space="preserve">        Кросс-коэффициент применяется в случае содержания в рекламных материалах информации об иных товарах, не являющихся товарами собственного производства (вкл. собственные товарные знаки)  рекламодателя. </t>
  </si>
  <si>
    <t>3.1.</t>
  </si>
  <si>
    <t>3.2.</t>
  </si>
  <si>
    <t>При размещении рекламы в виде рекламного сюжета (интервью, репортажа):</t>
  </si>
  <si>
    <t>При размещении рекламы за исключением рекламного сюжета (интервью, репортажа)</t>
  </si>
  <si>
    <t>Тарифы на рекламу в эфире радиопрограммы "Радиостанция Радиус-FM"</t>
  </si>
  <si>
    <t xml:space="preserve"> Тарифы на рекламу в эфире радиопрограммы 
"Первый национальный канал Белорусского радио"</t>
  </si>
  <si>
    <t xml:space="preserve">при размещении рекламы в виде рекламного сюжета (интервью, репортажа): </t>
  </si>
  <si>
    <r>
      <t xml:space="preserve">рекламный бюджет </t>
    </r>
    <r>
      <rPr>
        <sz val="12"/>
        <rFont val="Times New Roman"/>
        <family val="1"/>
      </rPr>
      <t>в календарный месяц</t>
    </r>
  </si>
  <si>
    <t>вводятся с 01.01.2024</t>
  </si>
  <si>
    <t>Коэффициент за размещение рекламы региональным рекламодателям  - 0,7.</t>
  </si>
  <si>
    <r>
      <t>эфирные сутки</t>
    </r>
    <r>
      <rPr>
        <sz val="12"/>
        <rFont val="Times New Roman"/>
        <family val="1"/>
      </rPr>
      <t xml:space="preserve"> – временной интервал (период вещания) от начала первой утренней радиопередачи до конца последней ночной радиопередачи, который рассматривается как единое целое (интервал с 5:00 до 5:00 следующего дня).</t>
    </r>
  </si>
  <si>
    <t>1.9.</t>
  </si>
  <si>
    <t xml:space="preserve">        К тарифам на рекламу применяются коэффициенты и скидки, предусмотренные приложением 1.</t>
  </si>
  <si>
    <t xml:space="preserve">     Кросс-коэффициент применяется в случае содержания в рекламных материалах информации об иных товарах, не являющихся товарами собственного производства (вкл. собственные товарные знаки) рекламодателя. 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</si>
</sst>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_(* #,##0.00_);_(* \(#,##0.00\);_(* &quot;-&quot;??_);_(@_)"/>
    <numFmt numFmtId="175" formatCode="_(* #,##0_);_(* \(#,##0\);_(* &quot;-&quot;??_);_(@_)"/>
    <numFmt numFmtId="176" formatCode="0.0"/>
    <numFmt numFmtId="177" formatCode="#,##0.0"/>
    <numFmt numFmtId="178" formatCode="0.0%"/>
    <numFmt numFmtId="179" formatCode="000000"/>
    <numFmt numFmtId="180" formatCode="yyyy\-mm\-dd"/>
    <numFmt numFmtId="181" formatCode="[hh]:mm:ss"/>
    <numFmt numFmtId="182" formatCode="[ss]"/>
    <numFmt numFmtId="183" formatCode="_-* #,##0.00_-;\-* #,##0.00_-;_-* &quot;-&quot;??_-;_-@_-"/>
    <numFmt numFmtId="184" formatCode="_-* #,##0.00\ _D_M_-;\-* #,##0.00\ _D_M_-;_-* &quot;-&quot;??\ _D_M_-;_-@_-"/>
    <numFmt numFmtId="185" formatCode="_([$€]* #,##0.00_);_([$€]* \(#,##0.00\);_([$€]* &quot;-&quot;??_);_(@_)"/>
    <numFmt numFmtId="186" formatCode="#,##0\ &quot;Pts&quot;;[Red]\-#,##0\ &quot;Pts&quot;"/>
    <numFmt numFmtId="187" formatCode="#,##0&quot;$&quot;;[Red]\-#,##0&quot;$&quot;"/>
    <numFmt numFmtId="188" formatCode="General_)"/>
    <numFmt numFmtId="189" formatCode="#,##0\ &quot;DM&quot;;[Red]\-#,##0\ &quot;DM&quot;"/>
    <numFmt numFmtId="190" formatCode="_-* #,##0\ &quot;DM&quot;_-;\-* #,##0\ &quot;DM&quot;_-;_-* &quot;-&quot;\ &quot;DM&quot;_-;_-@_-"/>
    <numFmt numFmtId="191" formatCode="#,##0&quot; DM&quot;;[Red]\-#,##0&quot; DM&quot;"/>
    <numFmt numFmtId="192" formatCode="_-* #,##0&quot;?.&quot;_-;\-* #,##0&quot;?.&quot;_-;_-* &quot;-&quot;&quot;?.&quot;_-;_-@_-"/>
    <numFmt numFmtId="193" formatCode="_-* #,##0&quot;ð.&quot;_-;\-* #,##0&quot;ð.&quot;_-;_-* &quot;-&quot;&quot;ð.&quot;_-;_-@_-"/>
    <numFmt numFmtId="194" formatCode="_-* #,##0.00\ &quot;DM&quot;_-;\-* #,##0.00\ &quot;DM&quot;_-;_-* &quot;-&quot;??\ &quot;DM&quot;_-;_-@_-"/>
    <numFmt numFmtId="195" formatCode="#,##0.00&quot; DM&quot;;[Red]\-#,##0.00&quot; DM&quot;"/>
    <numFmt numFmtId="196" formatCode="#,##0.00\ &quot;DM&quot;;[Red]\-#,##0.00\ &quot;DM&quot;"/>
    <numFmt numFmtId="197" formatCode="_-* #,##0.00&quot;?.&quot;_-;\-* #,##0.00&quot;?.&quot;_-;_-* &quot;-&quot;??&quot;?.&quot;_-;_-@_-"/>
    <numFmt numFmtId="198" formatCode="_-* #,##0.00&quot;ð.&quot;_-;\-* #,##0.00&quot;ð.&quot;_-;_-* &quot;-&quot;??&quot;ð.&quot;_-;_-@_-"/>
    <numFmt numFmtId="199" formatCode="[$$-409]#,##0"/>
    <numFmt numFmtId="200" formatCode="[$$-409]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#,##0.0000"/>
    <numFmt numFmtId="207" formatCode="_(* #,##0.0_);_(* \(#,##0.0\);_(* &quot;-&quot;??_);_(@_)"/>
    <numFmt numFmtId="208" formatCode="0.000"/>
    <numFmt numFmtId="209" formatCode="0.0000000"/>
    <numFmt numFmtId="210" formatCode="0.000000"/>
    <numFmt numFmtId="211" formatCode="0.00000"/>
    <numFmt numFmtId="212" formatCode="0.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 Cyr"/>
      <family val="1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8"/>
      <name val="Arial Cyr"/>
      <family val="0"/>
    </font>
    <font>
      <i/>
      <sz val="11"/>
      <name val="Arial Cyr"/>
      <family val="0"/>
    </font>
    <font>
      <sz val="10"/>
      <name val="Helv"/>
      <family val="0"/>
    </font>
    <font>
      <sz val="8"/>
      <name val="Sans EE"/>
      <family val="0"/>
    </font>
    <font>
      <sz val="8"/>
      <color indexed="8"/>
      <name val="Arial"/>
      <family val="2"/>
    </font>
    <font>
      <b/>
      <sz val="10"/>
      <name val="Pragmatica"/>
      <family val="0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Helv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NTHelvetica/Cyrillic"/>
      <family val="0"/>
    </font>
    <font>
      <b/>
      <sz val="10"/>
      <name val="Arial"/>
      <family val="2"/>
    </font>
    <font>
      <sz val="10"/>
      <color indexed="9"/>
      <name val="Arial Cyr"/>
      <family val="2"/>
    </font>
    <font>
      <b/>
      <sz val="8"/>
      <name val="TypeTimes"/>
      <family val="0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0"/>
      <name val="NewtonCTT"/>
      <family val="0"/>
    </font>
    <font>
      <sz val="11"/>
      <name val="Arial CYR"/>
      <family val="0"/>
    </font>
    <font>
      <u val="single"/>
      <sz val="10"/>
      <name val="Times New Roman"/>
      <family val="1"/>
    </font>
    <font>
      <i/>
      <u val="single"/>
      <sz val="11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u val="single"/>
      <sz val="11"/>
      <color indexed="10"/>
      <name val="Times New Roman"/>
      <family val="1"/>
    </font>
    <font>
      <sz val="10"/>
      <color indexed="8"/>
      <name val="Arial Cyr"/>
      <family val="2"/>
    </font>
    <font>
      <sz val="10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3" fontId="3" fillId="0" borderId="0">
      <alignment horizontal="center"/>
      <protection/>
    </xf>
    <xf numFmtId="0" fontId="33" fillId="0" borderId="0">
      <alignment/>
      <protection/>
    </xf>
    <xf numFmtId="1" fontId="3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3" fontId="3" fillId="0" borderId="0">
      <alignment horizontal="center"/>
      <protection/>
    </xf>
    <xf numFmtId="3" fontId="3" fillId="0" borderId="0">
      <alignment horizont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 applyNumberFormat="0" applyFill="0" applyBorder="0" applyAlignment="0" applyProtection="0"/>
    <xf numFmtId="49" fontId="35" fillId="2" borderId="1" applyProtection="0">
      <alignment horizontal="left" vertical="top"/>
    </xf>
    <xf numFmtId="49" fontId="35" fillId="2" borderId="1" applyProtection="0">
      <alignment horizontal="center" vertical="top"/>
    </xf>
    <xf numFmtId="49" fontId="35" fillId="3" borderId="2" applyProtection="0">
      <alignment horizontal="left" vertical="top"/>
    </xf>
    <xf numFmtId="180" fontId="35" fillId="3" borderId="2" applyProtection="0">
      <alignment horizontal="left" vertical="top"/>
    </xf>
    <xf numFmtId="181" fontId="35" fillId="3" borderId="2" applyProtection="0">
      <alignment horizontal="right" vertical="top"/>
    </xf>
    <xf numFmtId="0" fontId="35" fillId="3" borderId="2" applyNumberFormat="0" applyProtection="0">
      <alignment horizontal="right" vertical="top"/>
    </xf>
    <xf numFmtId="182" fontId="35" fillId="3" borderId="2" applyProtection="0">
      <alignment horizontal="right" vertical="top"/>
    </xf>
    <xf numFmtId="4" fontId="35" fillId="3" borderId="2" applyProtection="0">
      <alignment horizontal="right" vertical="top"/>
    </xf>
    <xf numFmtId="49" fontId="35" fillId="4" borderId="2" applyProtection="0">
      <alignment horizontal="left" vertical="top"/>
    </xf>
    <xf numFmtId="180" fontId="35" fillId="4" borderId="2" applyProtection="0">
      <alignment horizontal="left" vertical="top"/>
    </xf>
    <xf numFmtId="181" fontId="35" fillId="4" borderId="2" applyProtection="0">
      <alignment horizontal="right" vertical="top"/>
    </xf>
    <xf numFmtId="49" fontId="35" fillId="2" borderId="3" applyProtection="0">
      <alignment horizontal="left" vertical="top"/>
    </xf>
    <xf numFmtId="0" fontId="36" fillId="0" borderId="0">
      <alignment/>
      <protection/>
    </xf>
    <xf numFmtId="0" fontId="35" fillId="4" borderId="2" applyNumberFormat="0" applyProtection="0">
      <alignment horizontal="right" vertical="top"/>
    </xf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182" fontId="35" fillId="4" borderId="2" applyProtection="0">
      <alignment horizontal="right" vertical="top"/>
    </xf>
    <xf numFmtId="4" fontId="35" fillId="4" borderId="2" applyProtection="0">
      <alignment horizontal="right" vertical="top"/>
    </xf>
    <xf numFmtId="49" fontId="35" fillId="4" borderId="2" applyProtection="0">
      <alignment horizontal="right" vertical="top"/>
    </xf>
    <xf numFmtId="49" fontId="35" fillId="3" borderId="2" applyProtection="0">
      <alignment horizontal="right" vertical="top"/>
    </xf>
    <xf numFmtId="49" fontId="37" fillId="2" borderId="3" applyProtection="0">
      <alignment horizontal="left" vertical="top"/>
    </xf>
    <xf numFmtId="49" fontId="35" fillId="2" borderId="4" applyProtection="0">
      <alignment horizontal="left" vertical="top"/>
    </xf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49" fontId="35" fillId="2" borderId="5" applyProtection="0">
      <alignment horizontal="left" vertical="top" wrapText="1"/>
    </xf>
    <xf numFmtId="49" fontId="35" fillId="2" borderId="6" applyProtection="0">
      <alignment horizontal="left" vertical="top" wrapText="1"/>
    </xf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49" fontId="35" fillId="2" borderId="7" applyProtection="0">
      <alignment horizontal="left" vertical="top"/>
    </xf>
    <xf numFmtId="49" fontId="37" fillId="2" borderId="7" applyProtection="0">
      <alignment horizontal="left" vertical="top"/>
    </xf>
    <xf numFmtId="49" fontId="38" fillId="2" borderId="1" applyProtection="0">
      <alignment horizontal="left" vertical="top"/>
    </xf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39" fillId="2" borderId="8" applyNumberFormat="0" applyFont="0" applyBorder="0" applyAlignment="0" applyProtection="0"/>
    <xf numFmtId="0" fontId="18" fillId="6" borderId="0" applyNumberFormat="0" applyBorder="0" applyAlignment="0" applyProtection="0"/>
    <xf numFmtId="0" fontId="10" fillId="2" borderId="9" applyNumberFormat="0" applyAlignment="0" applyProtection="0"/>
    <xf numFmtId="183" fontId="3" fillId="0" borderId="0" applyFont="0" applyFill="0" applyBorder="0" applyAlignment="0" applyProtection="0"/>
    <xf numFmtId="0" fontId="15" fillId="22" borderId="10" applyNumberFormat="0" applyAlignment="0" applyProtection="0"/>
    <xf numFmtId="0" fontId="3" fillId="23" borderId="11">
      <alignment horizontal="centerContinuous"/>
      <protection/>
    </xf>
    <xf numFmtId="0" fontId="3" fillId="24" borderId="11">
      <alignment horizontal="centerContinuous"/>
      <protection/>
    </xf>
    <xf numFmtId="0" fontId="3" fillId="25" borderId="11">
      <alignment horizontal="centerContinuous"/>
      <protection/>
    </xf>
    <xf numFmtId="38" fontId="40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7" borderId="0" applyNumberFormat="0" applyBorder="0" applyAlignment="0" applyProtection="0"/>
    <xf numFmtId="38" fontId="5" fillId="26" borderId="0" applyNumberFormat="0" applyBorder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8" fillId="10" borderId="9" applyNumberFormat="0" applyAlignment="0" applyProtection="0"/>
    <xf numFmtId="10" fontId="5" fillId="26" borderId="1" applyNumberFormat="0" applyBorder="0" applyAlignment="0" applyProtection="0"/>
    <xf numFmtId="0" fontId="8" fillId="10" borderId="9" applyNumberFormat="0" applyAlignment="0" applyProtection="0"/>
    <xf numFmtId="0" fontId="20" fillId="0" borderId="15" applyNumberFormat="0" applyFill="0" applyAlignment="0" applyProtection="0"/>
    <xf numFmtId="0" fontId="3" fillId="27" borderId="11">
      <alignment horizontal="centerContinuous"/>
      <protection/>
    </xf>
    <xf numFmtId="186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0" fontId="17" fillId="28" borderId="0" applyNumberFormat="0" applyBorder="0" applyAlignment="0" applyProtection="0"/>
    <xf numFmtId="0" fontId="3" fillId="0" borderId="0">
      <alignment/>
      <protection/>
    </xf>
    <xf numFmtId="187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29" borderId="16" applyNumberFormat="0" applyFont="0" applyAlignment="0" applyProtection="0"/>
    <xf numFmtId="0" fontId="9" fillId="2" borderId="17" applyNumberFormat="0" applyAlignment="0" applyProtection="0"/>
    <xf numFmtId="10" fontId="3" fillId="0" borderId="0" applyFont="0" applyFill="0" applyBorder="0" applyAlignment="0" applyProtection="0"/>
    <xf numFmtId="9" fontId="41" fillId="0" borderId="0" applyFont="0" applyFill="0" applyProtection="0">
      <alignment/>
    </xf>
    <xf numFmtId="0" fontId="3" fillId="30" borderId="11">
      <alignment horizontal="centerContinuous"/>
      <protection/>
    </xf>
    <xf numFmtId="0" fontId="24" fillId="0" borderId="0">
      <alignment/>
      <protection/>
    </xf>
    <xf numFmtId="0" fontId="3" fillId="0" borderId="0">
      <alignment/>
      <protection/>
    </xf>
    <xf numFmtId="188" fontId="42" fillId="0" borderId="1">
      <alignment/>
      <protection/>
    </xf>
    <xf numFmtId="0" fontId="16" fillId="0" borderId="0" applyNumberFormat="0" applyFill="0" applyBorder="0" applyAlignment="0" applyProtection="0"/>
    <xf numFmtId="0" fontId="14" fillId="0" borderId="18" applyNumberFormat="0" applyFill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91" fontId="41" fillId="0" borderId="0" applyFont="0" applyFill="0" applyProtection="0">
      <alignment/>
    </xf>
    <xf numFmtId="191" fontId="41" fillId="0" borderId="0" applyFont="0" applyFill="0" applyProtection="0">
      <alignment/>
    </xf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1" fontId="41" fillId="0" borderId="0" applyFont="0" applyFill="0" applyProtection="0">
      <alignment/>
    </xf>
    <xf numFmtId="191" fontId="41" fillId="0" borderId="0" applyFont="0" applyFill="0" applyProtection="0">
      <alignment/>
    </xf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41" fillId="0" borderId="0" applyFont="0" applyFill="0" applyProtection="0">
      <alignment/>
    </xf>
    <xf numFmtId="195" fontId="41" fillId="0" borderId="0" applyFont="0" applyFill="0" applyProtection="0">
      <alignment/>
    </xf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41" fillId="0" borderId="0" applyFont="0" applyFill="0" applyProtection="0">
      <alignment/>
    </xf>
    <xf numFmtId="195" fontId="41" fillId="0" borderId="0" applyFont="0" applyFill="0" applyProtection="0">
      <alignment/>
    </xf>
    <xf numFmtId="0" fontId="21" fillId="0" borderId="0" applyNumberFormat="0" applyFill="0" applyBorder="0" applyAlignment="0" applyProtection="0"/>
    <xf numFmtId="0" fontId="3" fillId="31" borderId="11">
      <alignment horizontal="centerContinuous"/>
      <protection/>
    </xf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199" fontId="43" fillId="32" borderId="1">
      <alignment horizontal="center" vertical="center"/>
      <protection/>
    </xf>
    <xf numFmtId="0" fontId="8" fillId="10" borderId="9" applyNumberFormat="0" applyAlignment="0" applyProtection="0"/>
    <xf numFmtId="0" fontId="9" fillId="2" borderId="17" applyNumberFormat="0" applyAlignment="0" applyProtection="0"/>
    <xf numFmtId="0" fontId="44" fillId="33" borderId="0">
      <alignment/>
      <protection/>
    </xf>
    <xf numFmtId="0" fontId="10" fillId="2" borderId="9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3" fillId="0" borderId="1">
      <alignment vertical="center"/>
      <protection/>
    </xf>
    <xf numFmtId="0" fontId="45" fillId="0" borderId="0">
      <alignment horizontal="centerContinuous" vertical="center"/>
      <protection/>
    </xf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3" fontId="46" fillId="0" borderId="0">
      <alignment vertical="center"/>
      <protection/>
    </xf>
    <xf numFmtId="0" fontId="14" fillId="0" borderId="18" applyNumberFormat="0" applyFill="0" applyAlignment="0" applyProtection="0"/>
    <xf numFmtId="0" fontId="4" fillId="0" borderId="0" applyNumberFormat="0" applyFill="0" applyBorder="0" applyAlignment="0" applyProtection="0"/>
    <xf numFmtId="0" fontId="15" fillId="22" borderId="10" applyNumberFormat="0" applyAlignment="0" applyProtection="0"/>
    <xf numFmtId="0" fontId="47" fillId="0" borderId="0">
      <alignment vertical="center"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5" fillId="0" borderId="0">
      <alignment horizontal="left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177" fontId="3" fillId="0" borderId="1">
      <alignment vertical="center"/>
      <protection/>
    </xf>
    <xf numFmtId="0" fontId="20" fillId="0" borderId="15" applyNumberFormat="0" applyFill="0" applyAlignment="0" applyProtection="0"/>
    <xf numFmtId="3" fontId="3" fillId="0" borderId="1">
      <alignment vertical="center"/>
      <protection/>
    </xf>
    <xf numFmtId="10" fontId="3" fillId="0" borderId="1">
      <alignment vertical="center"/>
      <protection/>
    </xf>
    <xf numFmtId="0" fontId="33" fillId="0" borderId="0">
      <alignment/>
      <protection/>
    </xf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3" fontId="48" fillId="0" borderId="1" applyFont="0" applyFill="0" applyBorder="0" applyAlignment="0" applyProtection="0"/>
    <xf numFmtId="173" fontId="0" fillId="0" borderId="0" applyFont="0" applyFill="0" applyBorder="0" applyAlignment="0" applyProtection="0"/>
    <xf numFmtId="0" fontId="39" fillId="0" borderId="1">
      <alignment horizontal="centerContinuous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2" fillId="7" borderId="0" applyNumberFormat="0" applyBorder="0" applyAlignment="0" applyProtection="0"/>
    <xf numFmtId="0" fontId="3" fillId="19" borderId="0" applyAlignment="0">
      <protection/>
    </xf>
    <xf numFmtId="3" fontId="43" fillId="32" borderId="1">
      <alignment horizontal="center" vertical="center"/>
      <protection/>
    </xf>
  </cellStyleXfs>
  <cellXfs count="380">
    <xf numFmtId="0" fontId="0" fillId="0" borderId="0" xfId="0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Alignment="1">
      <alignment horizontal="left" vertical="center" wrapText="1"/>
    </xf>
    <xf numFmtId="0" fontId="24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7" fillId="0" borderId="0" xfId="0" applyFont="1" applyFill="1" applyAlignment="1">
      <alignment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0" xfId="483" applyFont="1" applyFill="1" applyAlignment="1">
      <alignment vertical="center" wrapText="1"/>
      <protection/>
    </xf>
    <xf numFmtId="0" fontId="27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24" fillId="0" borderId="0" xfId="467" applyFont="1" applyFill="1">
      <alignment/>
      <protection/>
    </xf>
    <xf numFmtId="0" fontId="27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vertical="justify" wrapText="1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476" applyFont="1" applyFill="1" applyBorder="1" applyAlignment="1">
      <alignment horizontal="justify" wrapText="1"/>
      <protection/>
    </xf>
    <xf numFmtId="0" fontId="32" fillId="0" borderId="0" xfId="476" applyFont="1" applyFill="1" applyBorder="1" applyAlignment="1">
      <alignment horizontal="center" wrapText="1"/>
      <protection/>
    </xf>
    <xf numFmtId="0" fontId="49" fillId="0" borderId="0" xfId="476" applyFont="1" applyFill="1" applyBorder="1" applyAlignment="1">
      <alignment wrapText="1"/>
      <protection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4" fontId="27" fillId="0" borderId="22" xfId="0" applyNumberFormat="1" applyFont="1" applyFill="1" applyBorder="1" applyAlignment="1">
      <alignment horizontal="center" vertical="center"/>
    </xf>
    <xf numFmtId="4" fontId="27" fillId="0" borderId="23" xfId="0" applyNumberFormat="1" applyFont="1" applyFill="1" applyBorder="1" applyAlignment="1">
      <alignment horizontal="center" vertical="center"/>
    </xf>
    <xf numFmtId="4" fontId="27" fillId="0" borderId="24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2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vertical="top" wrapText="1"/>
    </xf>
    <xf numFmtId="0" fontId="25" fillId="0" borderId="0" xfId="0" applyFont="1" applyBorder="1" applyAlignment="1">
      <alignment/>
    </xf>
    <xf numFmtId="0" fontId="25" fillId="0" borderId="0" xfId="0" applyFont="1" applyAlignment="1">
      <alignment vertical="center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465" applyFont="1" applyFill="1" applyBorder="1" applyAlignment="1">
      <alignment horizontal="center" vertical="top" wrapText="1"/>
      <protection/>
    </xf>
    <xf numFmtId="0" fontId="23" fillId="0" borderId="0" xfId="0" applyFont="1" applyFill="1" applyAlignment="1">
      <alignment horizontal="center"/>
    </xf>
    <xf numFmtId="0" fontId="25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484" applyFont="1" applyFill="1" applyAlignment="1">
      <alignment vertical="top" wrapText="1"/>
      <protection/>
    </xf>
    <xf numFmtId="0" fontId="25" fillId="0" borderId="0" xfId="0" applyFont="1" applyFill="1" applyAlignment="1">
      <alignment horizontal="center" vertical="top"/>
    </xf>
    <xf numFmtId="0" fontId="25" fillId="0" borderId="0" xfId="0" applyFont="1" applyFill="1" applyAlignment="1">
      <alignment vertical="center" wrapText="1"/>
    </xf>
    <xf numFmtId="0" fontId="25" fillId="0" borderId="0" xfId="0" applyFont="1" applyAlignment="1">
      <alignment vertical="center" wrapText="1"/>
    </xf>
    <xf numFmtId="0" fontId="27" fillId="0" borderId="0" xfId="467" applyFont="1" applyFill="1">
      <alignment/>
      <protection/>
    </xf>
    <xf numFmtId="0" fontId="25" fillId="0" borderId="0" xfId="0" applyFont="1" applyFill="1" applyBorder="1" applyAlignment="1">
      <alignment horizontal="right"/>
    </xf>
    <xf numFmtId="0" fontId="27" fillId="0" borderId="0" xfId="481" applyFont="1" applyFill="1">
      <alignment/>
      <protection/>
    </xf>
    <xf numFmtId="0" fontId="24" fillId="0" borderId="0" xfId="455" applyFont="1" applyFill="1" applyBorder="1" applyAlignment="1">
      <alignment horizontal="center" vertical="center" wrapText="1"/>
      <protection/>
    </xf>
    <xf numFmtId="4" fontId="27" fillId="0" borderId="28" xfId="0" applyNumberFormat="1" applyFont="1" applyFill="1" applyBorder="1" applyAlignment="1">
      <alignment horizontal="center" vertical="center" wrapText="1"/>
    </xf>
    <xf numFmtId="4" fontId="27" fillId="0" borderId="23" xfId="0" applyNumberFormat="1" applyFont="1" applyFill="1" applyBorder="1" applyAlignment="1">
      <alignment horizontal="center" vertical="center" wrapText="1"/>
    </xf>
    <xf numFmtId="4" fontId="27" fillId="0" borderId="29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179" fontId="27" fillId="0" borderId="0" xfId="484" applyNumberFormat="1" applyFont="1" applyFill="1" applyBorder="1" applyAlignment="1">
      <alignment horizontal="left" vertical="center"/>
      <protection/>
    </xf>
    <xf numFmtId="0" fontId="23" fillId="0" borderId="0" xfId="0" applyFont="1" applyFill="1" applyAlignment="1">
      <alignment horizontal="left" wrapText="1"/>
    </xf>
    <xf numFmtId="179" fontId="27" fillId="0" borderId="0" xfId="484" applyNumberFormat="1" applyFont="1" applyFill="1" applyBorder="1" applyAlignment="1">
      <alignment vertical="center" wrapText="1"/>
      <protection/>
    </xf>
    <xf numFmtId="0" fontId="26" fillId="0" borderId="0" xfId="0" applyFont="1" applyAlignment="1">
      <alignment horizontal="right" vertical="center" wrapText="1"/>
    </xf>
    <xf numFmtId="0" fontId="26" fillId="0" borderId="0" xfId="0" applyFont="1" applyFill="1" applyAlignment="1">
      <alignment/>
    </xf>
    <xf numFmtId="0" fontId="23" fillId="26" borderId="0" xfId="0" applyFont="1" applyFill="1" applyAlignment="1">
      <alignment horizontal="center" vertical="top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7" fillId="0" borderId="0" xfId="455" applyFont="1" applyFill="1" applyBorder="1" applyAlignment="1">
      <alignment horizontal="center" vertical="center" wrapText="1"/>
      <protection/>
    </xf>
    <xf numFmtId="175" fontId="27" fillId="0" borderId="30" xfId="508" applyNumberFormat="1" applyFont="1" applyFill="1" applyBorder="1" applyAlignment="1">
      <alignment horizontal="center" vertical="center"/>
    </xf>
    <xf numFmtId="0" fontId="27" fillId="0" borderId="31" xfId="450" applyFont="1" applyFill="1" applyBorder="1" applyAlignment="1">
      <alignment horizontal="center" vertical="center"/>
      <protection/>
    </xf>
    <xf numFmtId="3" fontId="27" fillId="26" borderId="21" xfId="512" applyNumberFormat="1" applyFont="1" applyFill="1" applyBorder="1" applyAlignment="1">
      <alignment horizontal="center" vertical="center"/>
    </xf>
    <xf numFmtId="3" fontId="27" fillId="26" borderId="23" xfId="450" applyNumberFormat="1" applyFont="1" applyFill="1" applyBorder="1" applyAlignment="1">
      <alignment horizontal="center" vertical="center"/>
      <protection/>
    </xf>
    <xf numFmtId="3" fontId="27" fillId="0" borderId="21" xfId="508" applyNumberFormat="1" applyFont="1" applyFill="1" applyBorder="1" applyAlignment="1">
      <alignment horizontal="center"/>
    </xf>
    <xf numFmtId="3" fontId="27" fillId="0" borderId="23" xfId="450" applyNumberFormat="1" applyFont="1" applyFill="1" applyBorder="1" applyAlignment="1">
      <alignment horizontal="center"/>
      <protection/>
    </xf>
    <xf numFmtId="177" fontId="27" fillId="26" borderId="32" xfId="512" applyNumberFormat="1" applyFont="1" applyFill="1" applyBorder="1" applyAlignment="1">
      <alignment horizontal="center" vertical="center"/>
    </xf>
    <xf numFmtId="177" fontId="27" fillId="26" borderId="0" xfId="512" applyNumberFormat="1" applyFont="1" applyFill="1" applyBorder="1" applyAlignment="1">
      <alignment horizontal="center" vertical="center"/>
    </xf>
    <xf numFmtId="2" fontId="27" fillId="0" borderId="0" xfId="467" applyNumberFormat="1" applyFont="1" applyFill="1">
      <alignment/>
      <protection/>
    </xf>
    <xf numFmtId="3" fontId="27" fillId="0" borderId="19" xfId="508" applyNumberFormat="1" applyFont="1" applyFill="1" applyBorder="1" applyAlignment="1">
      <alignment horizontal="center" vertical="center"/>
    </xf>
    <xf numFmtId="3" fontId="27" fillId="0" borderId="28" xfId="450" applyNumberFormat="1" applyFont="1" applyFill="1" applyBorder="1" applyAlignment="1">
      <alignment horizontal="center" vertical="center"/>
      <protection/>
    </xf>
    <xf numFmtId="3" fontId="27" fillId="0" borderId="19" xfId="508" applyNumberFormat="1" applyFont="1" applyFill="1" applyBorder="1" applyAlignment="1">
      <alignment horizontal="center"/>
    </xf>
    <xf numFmtId="3" fontId="27" fillId="0" borderId="28" xfId="450" applyNumberFormat="1" applyFont="1" applyFill="1" applyBorder="1" applyAlignment="1">
      <alignment horizontal="center"/>
      <protection/>
    </xf>
    <xf numFmtId="177" fontId="27" fillId="0" borderId="33" xfId="450" applyNumberFormat="1" applyFont="1" applyFill="1" applyBorder="1" applyAlignment="1">
      <alignment horizontal="center" vertical="center"/>
      <protection/>
    </xf>
    <xf numFmtId="177" fontId="27" fillId="0" borderId="0" xfId="450" applyNumberFormat="1" applyFont="1" applyFill="1" applyBorder="1" applyAlignment="1">
      <alignment horizontal="center" vertical="center"/>
      <protection/>
    </xf>
    <xf numFmtId="3" fontId="27" fillId="26" borderId="28" xfId="450" applyNumberFormat="1" applyFont="1" applyFill="1" applyBorder="1" applyAlignment="1">
      <alignment horizontal="center" vertical="center"/>
      <protection/>
    </xf>
    <xf numFmtId="177" fontId="27" fillId="0" borderId="34" xfId="450" applyNumberFormat="1" applyFont="1" applyFill="1" applyBorder="1" applyAlignment="1">
      <alignment horizontal="center" vertical="center"/>
      <protection/>
    </xf>
    <xf numFmtId="3" fontId="27" fillId="0" borderId="28" xfId="508" applyNumberFormat="1" applyFont="1" applyFill="1" applyBorder="1" applyAlignment="1">
      <alignment horizontal="center" vertical="center"/>
    </xf>
    <xf numFmtId="177" fontId="27" fillId="0" borderId="33" xfId="508" applyNumberFormat="1" applyFont="1" applyFill="1" applyBorder="1" applyAlignment="1">
      <alignment horizontal="center" vertical="center"/>
    </xf>
    <xf numFmtId="177" fontId="27" fillId="0" borderId="0" xfId="508" applyNumberFormat="1" applyFont="1" applyFill="1" applyBorder="1" applyAlignment="1">
      <alignment horizontal="center" vertical="center"/>
    </xf>
    <xf numFmtId="177" fontId="27" fillId="0" borderId="34" xfId="508" applyNumberFormat="1" applyFont="1" applyFill="1" applyBorder="1" applyAlignment="1">
      <alignment horizontal="center" vertical="center"/>
    </xf>
    <xf numFmtId="3" fontId="27" fillId="0" borderId="28" xfId="508" applyNumberFormat="1" applyFont="1" applyFill="1" applyBorder="1" applyAlignment="1">
      <alignment horizontal="center"/>
    </xf>
    <xf numFmtId="3" fontId="27" fillId="0" borderId="20" xfId="508" applyNumberFormat="1" applyFont="1" applyFill="1" applyBorder="1" applyAlignment="1">
      <alignment horizontal="center" vertical="center"/>
    </xf>
    <xf numFmtId="3" fontId="27" fillId="0" borderId="29" xfId="450" applyNumberFormat="1" applyFont="1" applyFill="1" applyBorder="1" applyAlignment="1">
      <alignment horizontal="center" vertical="center"/>
      <protection/>
    </xf>
    <xf numFmtId="3" fontId="27" fillId="0" borderId="20" xfId="508" applyNumberFormat="1" applyFont="1" applyFill="1" applyBorder="1" applyAlignment="1">
      <alignment horizontal="center"/>
    </xf>
    <xf numFmtId="3" fontId="27" fillId="0" borderId="29" xfId="508" applyNumberFormat="1" applyFont="1" applyFill="1" applyBorder="1" applyAlignment="1">
      <alignment horizontal="center"/>
    </xf>
    <xf numFmtId="177" fontId="27" fillId="0" borderId="35" xfId="450" applyNumberFormat="1" applyFont="1" applyFill="1" applyBorder="1" applyAlignment="1">
      <alignment horizontal="center" vertical="center"/>
      <protection/>
    </xf>
    <xf numFmtId="3" fontId="27" fillId="26" borderId="29" xfId="450" applyNumberFormat="1" applyFont="1" applyFill="1" applyBorder="1" applyAlignment="1">
      <alignment horizontal="center" vertical="center"/>
      <protection/>
    </xf>
    <xf numFmtId="177" fontId="27" fillId="0" borderId="36" xfId="450" applyNumberFormat="1" applyFont="1" applyFill="1" applyBorder="1" applyAlignment="1">
      <alignment horizontal="center" vertical="center"/>
      <protection/>
    </xf>
    <xf numFmtId="4" fontId="27" fillId="0" borderId="21" xfId="508" applyNumberFormat="1" applyFont="1" applyFill="1" applyBorder="1" applyAlignment="1">
      <alignment horizontal="center"/>
    </xf>
    <xf numFmtId="4" fontId="27" fillId="0" borderId="23" xfId="508" applyNumberFormat="1" applyFont="1" applyFill="1" applyBorder="1" applyAlignment="1">
      <alignment horizontal="center"/>
    </xf>
    <xf numFmtId="4" fontId="27" fillId="0" borderId="19" xfId="508" applyNumberFormat="1" applyFont="1" applyFill="1" applyBorder="1" applyAlignment="1">
      <alignment horizontal="center"/>
    </xf>
    <xf numFmtId="4" fontId="27" fillId="0" borderId="28" xfId="450" applyNumberFormat="1" applyFont="1" applyFill="1" applyBorder="1" applyAlignment="1">
      <alignment horizontal="center"/>
      <protection/>
    </xf>
    <xf numFmtId="4" fontId="27" fillId="0" borderId="37" xfId="508" applyNumberFormat="1" applyFont="1" applyFill="1" applyBorder="1" applyAlignment="1">
      <alignment horizontal="center" vertical="center"/>
    </xf>
    <xf numFmtId="4" fontId="27" fillId="0" borderId="20" xfId="508" applyNumberFormat="1" applyFont="1" applyFill="1" applyBorder="1" applyAlignment="1">
      <alignment horizontal="center"/>
    </xf>
    <xf numFmtId="4" fontId="27" fillId="0" borderId="29" xfId="508" applyNumberFormat="1" applyFont="1" applyFill="1" applyBorder="1" applyAlignment="1">
      <alignment horizontal="center"/>
    </xf>
    <xf numFmtId="4" fontId="27" fillId="0" borderId="38" xfId="508" applyNumberFormat="1" applyFont="1" applyFill="1" applyBorder="1" applyAlignment="1">
      <alignment horizontal="center" vertical="center"/>
    </xf>
    <xf numFmtId="3" fontId="27" fillId="0" borderId="22" xfId="450" applyNumberFormat="1" applyFont="1" applyFill="1" applyBorder="1" applyAlignment="1">
      <alignment horizontal="center"/>
      <protection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473" applyFont="1" applyFill="1" applyBorder="1" applyAlignment="1">
      <alignment vertical="center" wrapText="1"/>
      <protection/>
    </xf>
    <xf numFmtId="0" fontId="27" fillId="0" borderId="0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26" borderId="0" xfId="0" applyFont="1" applyFill="1" applyAlignment="1">
      <alignment horizontal="center" vertical="top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6" fillId="0" borderId="0" xfId="467" applyFont="1" applyFill="1" applyAlignment="1">
      <alignment horizontal="center"/>
      <protection/>
    </xf>
    <xf numFmtId="0" fontId="26" fillId="0" borderId="0" xfId="0" applyFont="1" applyFill="1" applyBorder="1" applyAlignment="1">
      <alignment horizontal="center" wrapText="1"/>
    </xf>
    <xf numFmtId="0" fontId="27" fillId="0" borderId="31" xfId="450" applyFont="1" applyFill="1" applyBorder="1" applyAlignment="1">
      <alignment horizontal="center"/>
      <protection/>
    </xf>
    <xf numFmtId="0" fontId="23" fillId="0" borderId="0" xfId="0" applyFont="1" applyAlignment="1">
      <alignment vertical="center"/>
    </xf>
    <xf numFmtId="0" fontId="25" fillId="0" borderId="0" xfId="0" applyFont="1" applyFill="1" applyAlignment="1">
      <alignment horizontal="center" vertical="top" wrapText="1"/>
    </xf>
    <xf numFmtId="4" fontId="27" fillId="0" borderId="0" xfId="508" applyNumberFormat="1" applyFont="1" applyFill="1" applyBorder="1" applyAlignment="1">
      <alignment horizontal="center"/>
    </xf>
    <xf numFmtId="4" fontId="27" fillId="0" borderId="0" xfId="508" applyNumberFormat="1" applyFont="1" applyFill="1" applyBorder="1" applyAlignment="1">
      <alignment horizontal="center" vertical="center"/>
    </xf>
    <xf numFmtId="177" fontId="24" fillId="0" borderId="0" xfId="450" applyNumberFormat="1" applyFont="1" applyFill="1" applyBorder="1" applyAlignment="1">
      <alignment horizontal="center" vertical="center"/>
      <protection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7" xfId="465" applyFont="1" applyFill="1" applyBorder="1" applyAlignment="1">
      <alignment horizontal="center" vertical="top" wrapText="1"/>
      <protection/>
    </xf>
    <xf numFmtId="0" fontId="54" fillId="0" borderId="0" xfId="0" applyFont="1" applyFill="1" applyBorder="1" applyAlignment="1">
      <alignment/>
    </xf>
    <xf numFmtId="0" fontId="25" fillId="0" borderId="39" xfId="475" applyFont="1" applyFill="1" applyBorder="1" applyAlignment="1">
      <alignment horizontal="center" vertical="center" wrapText="1"/>
      <protection/>
    </xf>
    <xf numFmtId="4" fontId="25" fillId="0" borderId="27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3" fontId="27" fillId="0" borderId="0" xfId="508" applyNumberFormat="1" applyFont="1" applyFill="1" applyBorder="1" applyAlignment="1">
      <alignment horizontal="center" vertical="center"/>
    </xf>
    <xf numFmtId="0" fontId="26" fillId="0" borderId="0" xfId="480" applyFont="1" applyAlignment="1">
      <alignment horizontal="center"/>
      <protection/>
    </xf>
    <xf numFmtId="0" fontId="27" fillId="0" borderId="0" xfId="480" applyFont="1">
      <alignment/>
      <protection/>
    </xf>
    <xf numFmtId="175" fontId="27" fillId="0" borderId="40" xfId="508" applyNumberFormat="1" applyFont="1" applyFill="1" applyBorder="1" applyAlignment="1">
      <alignment horizontal="center" vertical="center"/>
    </xf>
    <xf numFmtId="0" fontId="27" fillId="0" borderId="41" xfId="450" applyFont="1" applyFill="1" applyBorder="1" applyAlignment="1">
      <alignment horizontal="center" vertical="center"/>
      <protection/>
    </xf>
    <xf numFmtId="4" fontId="27" fillId="0" borderId="42" xfId="508" applyNumberFormat="1" applyFont="1" applyFill="1" applyBorder="1" applyAlignment="1">
      <alignment horizontal="center"/>
    </xf>
    <xf numFmtId="4" fontId="27" fillId="0" borderId="22" xfId="450" applyNumberFormat="1" applyFont="1" applyFill="1" applyBorder="1" applyAlignment="1">
      <alignment horizontal="center"/>
      <protection/>
    </xf>
    <xf numFmtId="4" fontId="27" fillId="0" borderId="43" xfId="508" applyNumberFormat="1" applyFont="1" applyFill="1" applyBorder="1" applyAlignment="1">
      <alignment horizontal="center" vertical="center"/>
    </xf>
    <xf numFmtId="177" fontId="27" fillId="0" borderId="44" xfId="482" applyNumberFormat="1" applyFont="1" applyFill="1" applyBorder="1" applyAlignment="1">
      <alignment horizontal="center"/>
      <protection/>
    </xf>
    <xf numFmtId="177" fontId="27" fillId="0" borderId="37" xfId="482" applyNumberFormat="1" applyFont="1" applyFill="1" applyBorder="1" applyAlignment="1">
      <alignment horizontal="center"/>
      <protection/>
    </xf>
    <xf numFmtId="0" fontId="26" fillId="0" borderId="0" xfId="480" applyFont="1" applyBorder="1" applyAlignment="1">
      <alignment horizontal="center"/>
      <protection/>
    </xf>
    <xf numFmtId="177" fontId="27" fillId="0" borderId="38" xfId="482" applyNumberFormat="1" applyFont="1" applyFill="1" applyBorder="1" applyAlignment="1">
      <alignment horizontal="center"/>
      <protection/>
    </xf>
    <xf numFmtId="0" fontId="27" fillId="0" borderId="0" xfId="480" applyFont="1" applyBorder="1">
      <alignment/>
      <protection/>
    </xf>
    <xf numFmtId="0" fontId="27" fillId="0" borderId="0" xfId="456" applyFont="1" applyFill="1" applyBorder="1" applyAlignment="1">
      <alignment horizontal="center" vertical="center" wrapText="1"/>
      <protection/>
    </xf>
    <xf numFmtId="0" fontId="27" fillId="0" borderId="40" xfId="450" applyFont="1" applyFill="1" applyBorder="1" applyAlignment="1">
      <alignment horizontal="center" vertical="center"/>
      <protection/>
    </xf>
    <xf numFmtId="0" fontId="26" fillId="0" borderId="0" xfId="479" applyFont="1" applyAlignment="1">
      <alignment horizontal="center"/>
      <protection/>
    </xf>
    <xf numFmtId="0" fontId="27" fillId="0" borderId="0" xfId="479" applyFont="1">
      <alignment/>
      <protection/>
    </xf>
    <xf numFmtId="0" fontId="26" fillId="0" borderId="0" xfId="479" applyFont="1" applyBorder="1" applyAlignment="1">
      <alignment horizontal="center"/>
      <protection/>
    </xf>
    <xf numFmtId="0" fontId="27" fillId="0" borderId="0" xfId="479" applyFont="1" applyBorder="1">
      <alignment/>
      <protection/>
    </xf>
    <xf numFmtId="0" fontId="27" fillId="0" borderId="0" xfId="479" applyFont="1" applyAlignment="1">
      <alignment horizontal="center"/>
      <protection/>
    </xf>
    <xf numFmtId="0" fontId="52" fillId="0" borderId="0" xfId="480" applyFont="1" applyBorder="1">
      <alignment/>
      <protection/>
    </xf>
    <xf numFmtId="0" fontId="26" fillId="0" borderId="0" xfId="480" applyFont="1" applyAlignment="1">
      <alignment horizontal="left"/>
      <protection/>
    </xf>
    <xf numFmtId="0" fontId="27" fillId="0" borderId="0" xfId="474" applyFont="1" applyFill="1" applyBorder="1" applyAlignment="1">
      <alignment vertical="center" wrapText="1"/>
      <protection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42" xfId="0" applyFont="1" applyBorder="1" applyAlignment="1">
      <alignment vertical="center" wrapText="1"/>
    </xf>
    <xf numFmtId="2" fontId="29" fillId="0" borderId="22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vertical="center" wrapText="1"/>
    </xf>
    <xf numFmtId="0" fontId="29" fillId="0" borderId="28" xfId="0" applyFont="1" applyBorder="1" applyAlignment="1">
      <alignment horizontal="center" vertical="center" wrapText="1"/>
    </xf>
    <xf numFmtId="2" fontId="29" fillId="0" borderId="28" xfId="0" applyNumberFormat="1" applyFont="1" applyBorder="1" applyAlignment="1">
      <alignment horizontal="center" vertical="center" wrapText="1"/>
    </xf>
    <xf numFmtId="2" fontId="29" fillId="0" borderId="28" xfId="0" applyNumberFormat="1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20" xfId="0" applyFont="1" applyBorder="1" applyAlignment="1">
      <alignment vertical="center" wrapText="1"/>
    </xf>
    <xf numFmtId="0" fontId="29" fillId="0" borderId="29" xfId="0" applyFont="1" applyBorder="1" applyAlignment="1">
      <alignment horizontal="center"/>
    </xf>
    <xf numFmtId="0" fontId="52" fillId="0" borderId="0" xfId="483" applyFont="1" applyFill="1" applyAlignment="1">
      <alignment vertical="center" wrapText="1"/>
      <protection/>
    </xf>
    <xf numFmtId="0" fontId="26" fillId="26" borderId="0" xfId="0" applyFont="1" applyFill="1" applyAlignment="1">
      <alignment horizontal="center" vertical="center"/>
    </xf>
    <xf numFmtId="0" fontId="26" fillId="0" borderId="0" xfId="480" applyFont="1" applyAlignment="1">
      <alignment horizontal="center" vertical="center"/>
      <protection/>
    </xf>
    <xf numFmtId="175" fontId="27" fillId="0" borderId="30" xfId="508" applyNumberFormat="1" applyFont="1" applyFill="1" applyBorder="1" applyAlignment="1">
      <alignment horizontal="center"/>
    </xf>
    <xf numFmtId="177" fontId="27" fillId="0" borderId="44" xfId="450" applyNumberFormat="1" applyFont="1" applyFill="1" applyBorder="1" applyAlignment="1">
      <alignment horizontal="center" vertical="center"/>
      <protection/>
    </xf>
    <xf numFmtId="177" fontId="27" fillId="0" borderId="43" xfId="450" applyNumberFormat="1" applyFont="1" applyFill="1" applyBorder="1" applyAlignment="1">
      <alignment horizontal="center" vertical="center"/>
      <protection/>
    </xf>
    <xf numFmtId="177" fontId="27" fillId="0" borderId="38" xfId="450" applyNumberFormat="1" applyFont="1" applyFill="1" applyBorder="1" applyAlignment="1">
      <alignment horizontal="center" vertical="center"/>
      <protection/>
    </xf>
    <xf numFmtId="3" fontId="27" fillId="0" borderId="0" xfId="477" applyNumberFormat="1" applyFont="1" applyFill="1" applyBorder="1" applyAlignment="1">
      <alignment horizontal="center" vertical="center" wrapText="1"/>
      <protection/>
    </xf>
    <xf numFmtId="4" fontId="27" fillId="0" borderId="21" xfId="508" applyNumberFormat="1" applyFont="1" applyFill="1" applyBorder="1" applyAlignment="1">
      <alignment horizontal="center" vertical="center"/>
    </xf>
    <xf numFmtId="4" fontId="27" fillId="0" borderId="23" xfId="450" applyNumberFormat="1" applyFont="1" applyFill="1" applyBorder="1" applyAlignment="1">
      <alignment horizontal="center" vertical="center"/>
      <protection/>
    </xf>
    <xf numFmtId="4" fontId="27" fillId="0" borderId="19" xfId="508" applyNumberFormat="1" applyFont="1" applyFill="1" applyBorder="1" applyAlignment="1">
      <alignment horizontal="center" vertical="center"/>
    </xf>
    <xf numFmtId="4" fontId="27" fillId="0" borderId="28" xfId="450" applyNumberFormat="1" applyFont="1" applyFill="1" applyBorder="1" applyAlignment="1">
      <alignment horizontal="center" vertical="center"/>
      <protection/>
    </xf>
    <xf numFmtId="4" fontId="27" fillId="0" borderId="28" xfId="508" applyNumberFormat="1" applyFont="1" applyFill="1" applyBorder="1" applyAlignment="1">
      <alignment horizontal="center" vertical="center"/>
    </xf>
    <xf numFmtId="4" fontId="27" fillId="0" borderId="19" xfId="477" applyNumberFormat="1" applyFont="1" applyFill="1" applyBorder="1" applyAlignment="1">
      <alignment horizontal="center" vertical="center" wrapText="1"/>
      <protection/>
    </xf>
    <xf numFmtId="4" fontId="27" fillId="0" borderId="20" xfId="477" applyNumberFormat="1" applyFont="1" applyFill="1" applyBorder="1" applyAlignment="1">
      <alignment horizontal="center" vertical="center" wrapText="1"/>
      <protection/>
    </xf>
    <xf numFmtId="4" fontId="27" fillId="0" borderId="29" xfId="508" applyNumberFormat="1" applyFont="1" applyFill="1" applyBorder="1" applyAlignment="1">
      <alignment horizontal="center" vertical="center"/>
    </xf>
    <xf numFmtId="4" fontId="27" fillId="0" borderId="27" xfId="0" applyNumberFormat="1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4" fontId="27" fillId="0" borderId="28" xfId="0" applyNumberFormat="1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27" fillId="0" borderId="0" xfId="467" applyFont="1" applyFill="1" applyAlignment="1">
      <alignment/>
      <protection/>
    </xf>
    <xf numFmtId="4" fontId="27" fillId="0" borderId="29" xfId="450" applyNumberFormat="1" applyFont="1" applyFill="1" applyBorder="1" applyAlignment="1">
      <alignment horizontal="center"/>
      <protection/>
    </xf>
    <xf numFmtId="177" fontId="27" fillId="0" borderId="34" xfId="512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wrapText="1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left" vertical="top"/>
    </xf>
    <xf numFmtId="0" fontId="26" fillId="0" borderId="0" xfId="0" applyFont="1" applyFill="1" applyAlignment="1">
      <alignment horizontal="center" vertical="center" wrapText="1"/>
    </xf>
    <xf numFmtId="0" fontId="27" fillId="0" borderId="0" xfId="480" applyFont="1" applyFill="1">
      <alignment/>
      <protection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23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right" vertical="top"/>
    </xf>
    <xf numFmtId="0" fontId="27" fillId="0" borderId="0" xfId="480" applyFont="1" applyFill="1" applyBorder="1">
      <alignment/>
      <protection/>
    </xf>
    <xf numFmtId="0" fontId="26" fillId="0" borderId="0" xfId="0" applyFont="1" applyFill="1" applyAlignment="1">
      <alignment vertical="center" wrapText="1"/>
    </xf>
    <xf numFmtId="0" fontId="27" fillId="0" borderId="0" xfId="477" applyFont="1" applyFill="1" applyBorder="1">
      <alignment/>
      <protection/>
    </xf>
    <xf numFmtId="0" fontId="27" fillId="0" borderId="0" xfId="477" applyFont="1" applyFill="1" applyBorder="1" applyAlignment="1">
      <alignment horizontal="center" vertical="center"/>
      <protection/>
    </xf>
    <xf numFmtId="0" fontId="27" fillId="0" borderId="0" xfId="477" applyFont="1" applyFill="1" applyAlignment="1">
      <alignment/>
      <protection/>
    </xf>
    <xf numFmtId="0" fontId="27" fillId="0" borderId="40" xfId="450" applyFont="1" applyFill="1" applyBorder="1" applyAlignment="1">
      <alignment horizontal="center"/>
      <protection/>
    </xf>
    <xf numFmtId="0" fontId="27" fillId="0" borderId="0" xfId="456" applyFont="1" applyFill="1" applyBorder="1" applyAlignment="1">
      <alignment horizontal="center" wrapText="1"/>
      <protection/>
    </xf>
    <xf numFmtId="3" fontId="27" fillId="0" borderId="21" xfId="512" applyNumberFormat="1" applyFont="1" applyFill="1" applyBorder="1" applyAlignment="1">
      <alignment horizontal="center" vertical="center"/>
    </xf>
    <xf numFmtId="3" fontId="27" fillId="0" borderId="23" xfId="450" applyNumberFormat="1" applyFont="1" applyFill="1" applyBorder="1" applyAlignment="1">
      <alignment horizontal="center" vertical="center"/>
      <protection/>
    </xf>
    <xf numFmtId="177" fontId="27" fillId="0" borderId="32" xfId="512" applyNumberFormat="1" applyFont="1" applyFill="1" applyBorder="1" applyAlignment="1">
      <alignment horizontal="center" vertical="center"/>
    </xf>
    <xf numFmtId="177" fontId="27" fillId="0" borderId="0" xfId="512" applyNumberFormat="1" applyFont="1" applyFill="1" applyBorder="1" applyAlignment="1">
      <alignment horizontal="center" vertical="center"/>
    </xf>
    <xf numFmtId="0" fontId="27" fillId="0" borderId="0" xfId="479" applyFont="1" applyFill="1">
      <alignment/>
      <protection/>
    </xf>
    <xf numFmtId="0" fontId="27" fillId="0" borderId="0" xfId="0" applyFont="1" applyFill="1" applyAlignment="1">
      <alignment horizontal="center" vertical="top"/>
    </xf>
    <xf numFmtId="0" fontId="27" fillId="0" borderId="0" xfId="479" applyFont="1" applyFill="1" applyBorder="1">
      <alignment/>
      <protection/>
    </xf>
    <xf numFmtId="0" fontId="27" fillId="0" borderId="0" xfId="479" applyFont="1" applyFill="1" applyAlignment="1">
      <alignment horizontal="center"/>
      <protection/>
    </xf>
    <xf numFmtId="0" fontId="27" fillId="0" borderId="0" xfId="478" applyFont="1" applyFill="1" applyBorder="1">
      <alignment/>
      <protection/>
    </xf>
    <xf numFmtId="0" fontId="27" fillId="0" borderId="0" xfId="477" applyFont="1" applyFill="1">
      <alignment/>
      <protection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477" applyFont="1" applyFill="1" applyAlignment="1">
      <alignment horizontal="center"/>
      <protection/>
    </xf>
    <xf numFmtId="4" fontId="27" fillId="0" borderId="44" xfId="508" applyNumberFormat="1" applyFont="1" applyFill="1" applyBorder="1" applyAlignment="1">
      <alignment horizontal="center" vertical="center"/>
    </xf>
    <xf numFmtId="0" fontId="26" fillId="0" borderId="0" xfId="477" applyFont="1" applyFill="1" applyBorder="1" applyAlignment="1">
      <alignment horizontal="center"/>
      <protection/>
    </xf>
    <xf numFmtId="177" fontId="27" fillId="0" borderId="36" xfId="512" applyNumberFormat="1" applyFont="1" applyFill="1" applyBorder="1" applyAlignment="1">
      <alignment horizontal="center" vertical="center"/>
    </xf>
    <xf numFmtId="175" fontId="27" fillId="0" borderId="40" xfId="508" applyNumberFormat="1" applyFont="1" applyFill="1" applyBorder="1" applyAlignment="1">
      <alignment horizontal="center"/>
    </xf>
    <xf numFmtId="0" fontId="27" fillId="0" borderId="41" xfId="450" applyFont="1" applyFill="1" applyBorder="1" applyAlignment="1">
      <alignment horizontal="center"/>
      <protection/>
    </xf>
    <xf numFmtId="3" fontId="27" fillId="0" borderId="42" xfId="512" applyNumberFormat="1" applyFont="1" applyFill="1" applyBorder="1" applyAlignment="1">
      <alignment horizontal="center" vertical="center"/>
    </xf>
    <xf numFmtId="3" fontId="27" fillId="0" borderId="45" xfId="450" applyNumberFormat="1" applyFont="1" applyFill="1" applyBorder="1" applyAlignment="1">
      <alignment horizontal="center" vertical="center"/>
      <protection/>
    </xf>
    <xf numFmtId="3" fontId="27" fillId="0" borderId="7" xfId="512" applyNumberFormat="1" applyFont="1" applyFill="1" applyBorder="1" applyAlignment="1">
      <alignment horizontal="center" vertical="center"/>
    </xf>
    <xf numFmtId="3" fontId="27" fillId="0" borderId="22" xfId="450" applyNumberFormat="1" applyFont="1" applyFill="1" applyBorder="1" applyAlignment="1">
      <alignment horizontal="center" vertical="center"/>
      <protection/>
    </xf>
    <xf numFmtId="177" fontId="27" fillId="0" borderId="33" xfId="512" applyNumberFormat="1" applyFont="1" applyFill="1" applyBorder="1" applyAlignment="1">
      <alignment horizontal="center" vertical="center"/>
    </xf>
    <xf numFmtId="3" fontId="27" fillId="0" borderId="42" xfId="508" applyNumberFormat="1" applyFont="1" applyFill="1" applyBorder="1" applyAlignment="1">
      <alignment horizontal="center" vertical="center"/>
    </xf>
    <xf numFmtId="3" fontId="27" fillId="0" borderId="7" xfId="508" applyNumberFormat="1" applyFont="1" applyFill="1" applyBorder="1" applyAlignment="1">
      <alignment horizontal="center" vertical="center"/>
    </xf>
    <xf numFmtId="2" fontId="24" fillId="0" borderId="0" xfId="477" applyNumberFormat="1" applyFont="1" applyFill="1">
      <alignment/>
      <protection/>
    </xf>
    <xf numFmtId="3" fontId="27" fillId="0" borderId="1" xfId="508" applyNumberFormat="1" applyFont="1" applyFill="1" applyBorder="1" applyAlignment="1">
      <alignment horizontal="center" vertical="center"/>
    </xf>
    <xf numFmtId="3" fontId="27" fillId="0" borderId="1" xfId="512" applyNumberFormat="1" applyFont="1" applyFill="1" applyBorder="1" applyAlignment="1">
      <alignment horizontal="center"/>
    </xf>
    <xf numFmtId="3" fontId="27" fillId="0" borderId="46" xfId="512" applyNumberFormat="1" applyFont="1" applyFill="1" applyBorder="1" applyAlignment="1">
      <alignment horizontal="center" vertical="center"/>
    </xf>
    <xf numFmtId="3" fontId="27" fillId="0" borderId="47" xfId="450" applyNumberFormat="1" applyFont="1" applyFill="1" applyBorder="1" applyAlignment="1">
      <alignment horizontal="center" vertical="center"/>
      <protection/>
    </xf>
    <xf numFmtId="3" fontId="27" fillId="0" borderId="48" xfId="512" applyNumberFormat="1" applyFont="1" applyFill="1" applyBorder="1" applyAlignment="1">
      <alignment horizontal="center"/>
    </xf>
    <xf numFmtId="3" fontId="27" fillId="0" borderId="24" xfId="450" applyNumberFormat="1" applyFont="1" applyFill="1" applyBorder="1" applyAlignment="1">
      <alignment horizontal="center" vertical="center"/>
      <protection/>
    </xf>
    <xf numFmtId="3" fontId="27" fillId="0" borderId="48" xfId="508" applyNumberFormat="1" applyFont="1" applyFill="1" applyBorder="1" applyAlignment="1">
      <alignment horizontal="center" vertical="center"/>
    </xf>
    <xf numFmtId="3" fontId="27" fillId="0" borderId="49" xfId="512" applyNumberFormat="1" applyFont="1" applyFill="1" applyBorder="1" applyAlignment="1">
      <alignment horizontal="center" vertical="center"/>
    </xf>
    <xf numFmtId="3" fontId="27" fillId="0" borderId="29" xfId="508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7" fillId="0" borderId="0" xfId="478" applyFont="1" applyBorder="1">
      <alignment/>
      <protection/>
    </xf>
    <xf numFmtId="0" fontId="27" fillId="0" borderId="0" xfId="477" applyFont="1">
      <alignment/>
      <protection/>
    </xf>
    <xf numFmtId="175" fontId="27" fillId="0" borderId="0" xfId="508" applyNumberFormat="1" applyFont="1" applyFill="1" applyBorder="1" applyAlignment="1">
      <alignment horizontal="center"/>
    </xf>
    <xf numFmtId="0" fontId="27" fillId="0" borderId="0" xfId="478" applyFont="1" applyBorder="1" applyAlignment="1">
      <alignment horizontal="center"/>
      <protection/>
    </xf>
    <xf numFmtId="0" fontId="24" fillId="0" borderId="0" xfId="478" applyFont="1" applyBorder="1">
      <alignment/>
      <protection/>
    </xf>
    <xf numFmtId="0" fontId="24" fillId="0" borderId="0" xfId="477" applyFont="1">
      <alignment/>
      <protection/>
    </xf>
    <xf numFmtId="175" fontId="24" fillId="0" borderId="0" xfId="508" applyNumberFormat="1" applyFont="1" applyFill="1" applyBorder="1" applyAlignment="1">
      <alignment horizontal="center"/>
    </xf>
    <xf numFmtId="0" fontId="24" fillId="0" borderId="0" xfId="478" applyFont="1" applyBorder="1" applyAlignment="1">
      <alignment horizontal="center"/>
      <protection/>
    </xf>
    <xf numFmtId="3" fontId="27" fillId="0" borderId="23" xfId="508" applyNumberFormat="1" applyFont="1" applyFill="1" applyBorder="1" applyAlignment="1">
      <alignment horizontal="center"/>
    </xf>
    <xf numFmtId="177" fontId="27" fillId="0" borderId="33" xfId="477" applyNumberFormat="1" applyFont="1" applyBorder="1" applyAlignment="1">
      <alignment horizontal="center"/>
      <protection/>
    </xf>
    <xf numFmtId="174" fontId="27" fillId="0" borderId="0" xfId="508" applyNumberFormat="1" applyFont="1" applyFill="1" applyBorder="1" applyAlignment="1">
      <alignment horizontal="center"/>
    </xf>
    <xf numFmtId="177" fontId="27" fillId="0" borderId="34" xfId="477" applyNumberFormat="1" applyFont="1" applyBorder="1" applyAlignment="1">
      <alignment horizontal="center"/>
      <protection/>
    </xf>
    <xf numFmtId="177" fontId="27" fillId="0" borderId="50" xfId="477" applyNumberFormat="1" applyFont="1" applyBorder="1" applyAlignment="1">
      <alignment horizontal="center"/>
      <protection/>
    </xf>
    <xf numFmtId="177" fontId="27" fillId="0" borderId="36" xfId="477" applyNumberFormat="1" applyFont="1" applyFill="1" applyBorder="1" applyAlignment="1">
      <alignment horizontal="center"/>
      <protection/>
    </xf>
    <xf numFmtId="0" fontId="27" fillId="0" borderId="0" xfId="477" applyFont="1" applyBorder="1">
      <alignment/>
      <protection/>
    </xf>
    <xf numFmtId="3" fontId="27" fillId="0" borderId="0" xfId="478" applyNumberFormat="1" applyFont="1" applyFill="1" applyBorder="1" applyAlignment="1">
      <alignment horizontal="center" wrapText="1"/>
      <protection/>
    </xf>
    <xf numFmtId="0" fontId="26" fillId="27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justify" vertical="top" wrapText="1"/>
    </xf>
    <xf numFmtId="0" fontId="23" fillId="0" borderId="0" xfId="0" applyFont="1" applyFill="1" applyAlignment="1">
      <alignment horizontal="justify" vertical="top" wrapText="1"/>
    </xf>
    <xf numFmtId="0" fontId="23" fillId="0" borderId="0" xfId="0" applyFont="1" applyFill="1" applyAlignment="1">
      <alignment horizontal="justify" vertical="center" wrapText="1"/>
    </xf>
    <xf numFmtId="0" fontId="25" fillId="0" borderId="0" xfId="0" applyFont="1" applyFill="1" applyAlignment="1">
      <alignment horizontal="justify" vertical="center" wrapText="1"/>
    </xf>
    <xf numFmtId="0" fontId="25" fillId="0" borderId="0" xfId="0" applyFont="1" applyFill="1" applyAlignment="1">
      <alignment horizontal="right" vertical="justify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0" xfId="0" applyFont="1" applyAlignment="1">
      <alignment horizontal="justify" vertical="center" wrapText="1"/>
    </xf>
    <xf numFmtId="0" fontId="27" fillId="0" borderId="0" xfId="480" applyFont="1" applyAlignment="1">
      <alignment vertical="center" wrapText="1"/>
      <protection/>
    </xf>
    <xf numFmtId="0" fontId="23" fillId="0" borderId="0" xfId="484" applyFont="1" applyFill="1" applyAlignment="1">
      <alignment vertical="top" wrapText="1"/>
      <protection/>
    </xf>
    <xf numFmtId="0" fontId="52" fillId="0" borderId="0" xfId="474" applyFont="1" applyFill="1" applyBorder="1" applyAlignment="1">
      <alignment vertical="center" wrapText="1"/>
      <protection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27" fillId="0" borderId="44" xfId="450" applyFont="1" applyFill="1" applyBorder="1" applyAlignment="1">
      <alignment horizontal="center" vertical="center" wrapText="1"/>
      <protection/>
    </xf>
    <xf numFmtId="0" fontId="27" fillId="0" borderId="54" xfId="450" applyFont="1" applyFill="1" applyBorder="1" applyAlignment="1">
      <alignment horizontal="center" vertical="center" wrapText="1"/>
      <protection/>
    </xf>
    <xf numFmtId="0" fontId="27" fillId="0" borderId="38" xfId="450" applyFont="1" applyFill="1" applyBorder="1" applyAlignment="1">
      <alignment horizontal="center" vertical="center" wrapText="1"/>
      <protection/>
    </xf>
    <xf numFmtId="175" fontId="27" fillId="0" borderId="25" xfId="512" applyNumberFormat="1" applyFont="1" applyFill="1" applyBorder="1" applyAlignment="1">
      <alignment horizontal="center" vertical="center" wrapText="1"/>
    </xf>
    <xf numFmtId="175" fontId="27" fillId="0" borderId="41" xfId="512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14" fontId="23" fillId="0" borderId="0" xfId="0" applyNumberFormat="1" applyFont="1" applyAlignment="1">
      <alignment horizontal="right"/>
    </xf>
    <xf numFmtId="3" fontId="27" fillId="0" borderId="26" xfId="471" applyNumberFormat="1" applyFont="1" applyBorder="1" applyAlignment="1">
      <alignment horizontal="center" vertical="center" wrapText="1"/>
      <protection/>
    </xf>
    <xf numFmtId="3" fontId="27" fillId="0" borderId="27" xfId="471" applyNumberFormat="1" applyFont="1" applyBorder="1" applyAlignment="1">
      <alignment horizontal="center" vertical="center" wrapText="1"/>
      <protection/>
    </xf>
    <xf numFmtId="0" fontId="52" fillId="0" borderId="0" xfId="450" applyFont="1" applyFill="1" applyBorder="1" applyAlignment="1">
      <alignment vertical="top" wrapText="1"/>
      <protection/>
    </xf>
    <xf numFmtId="0" fontId="52" fillId="0" borderId="0" xfId="472" applyFont="1" applyFill="1" applyAlignment="1">
      <alignment vertical="top" wrapText="1"/>
      <protection/>
    </xf>
    <xf numFmtId="0" fontId="27" fillId="0" borderId="0" xfId="472" applyFont="1" applyFill="1" applyAlignment="1">
      <alignment horizontal="justify" vertical="top" wrapText="1"/>
      <protection/>
    </xf>
    <xf numFmtId="0" fontId="27" fillId="0" borderId="0" xfId="450" applyFont="1" applyFill="1" applyBorder="1" applyAlignment="1">
      <alignment horizontal="left" vertical="top" wrapText="1"/>
      <protection/>
    </xf>
    <xf numFmtId="0" fontId="52" fillId="0" borderId="55" xfId="0" applyFont="1" applyBorder="1" applyAlignment="1">
      <alignment horizontal="left" vertical="center" wrapText="1"/>
    </xf>
    <xf numFmtId="0" fontId="23" fillId="0" borderId="0" xfId="484" applyFont="1" applyFill="1" applyBorder="1" applyAlignment="1">
      <alignment horizontal="left" vertical="top" wrapText="1"/>
      <protection/>
    </xf>
    <xf numFmtId="0" fontId="52" fillId="0" borderId="0" xfId="459" applyFont="1" applyFill="1" applyBorder="1" applyAlignment="1">
      <alignment vertical="center" wrapText="1"/>
      <protection/>
    </xf>
    <xf numFmtId="0" fontId="52" fillId="0" borderId="0" xfId="0" applyFont="1" applyFill="1" applyBorder="1" applyAlignment="1">
      <alignment wrapText="1"/>
    </xf>
    <xf numFmtId="0" fontId="57" fillId="27" borderId="0" xfId="459" applyFont="1" applyFill="1" applyBorder="1" applyAlignment="1">
      <alignment vertical="center" wrapText="1"/>
      <protection/>
    </xf>
    <xf numFmtId="0" fontId="52" fillId="27" borderId="0" xfId="459" applyFont="1" applyFill="1" applyBorder="1" applyAlignment="1">
      <alignment vertical="center" wrapText="1"/>
      <protection/>
    </xf>
    <xf numFmtId="175" fontId="26" fillId="0" borderId="51" xfId="508" applyNumberFormat="1" applyFont="1" applyFill="1" applyBorder="1" applyAlignment="1">
      <alignment horizontal="center" vertical="center" wrapText="1"/>
    </xf>
    <xf numFmtId="175" fontId="27" fillId="0" borderId="56" xfId="508" applyNumberFormat="1" applyFont="1" applyFill="1" applyBorder="1" applyAlignment="1">
      <alignment horizontal="center" vertical="center" wrapText="1"/>
    </xf>
    <xf numFmtId="175" fontId="27" fillId="0" borderId="31" xfId="508" applyNumberFormat="1" applyFont="1" applyFill="1" applyBorder="1" applyAlignment="1">
      <alignment horizontal="center" vertical="center" wrapText="1"/>
    </xf>
    <xf numFmtId="0" fontId="27" fillId="0" borderId="44" xfId="456" applyFont="1" applyFill="1" applyBorder="1" applyAlignment="1">
      <alignment horizontal="center" vertical="center" wrapText="1"/>
      <protection/>
    </xf>
    <xf numFmtId="0" fontId="27" fillId="0" borderId="54" xfId="456" applyFont="1" applyFill="1" applyBorder="1" applyAlignment="1">
      <alignment horizontal="center" vertical="center" wrapText="1"/>
      <protection/>
    </xf>
    <xf numFmtId="0" fontId="27" fillId="0" borderId="57" xfId="456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175" fontId="27" fillId="0" borderId="25" xfId="508" applyNumberFormat="1" applyFont="1" applyFill="1" applyBorder="1" applyAlignment="1">
      <alignment horizontal="center" vertical="center" wrapText="1"/>
    </xf>
    <xf numFmtId="175" fontId="27" fillId="0" borderId="41" xfId="508" applyNumberFormat="1" applyFont="1" applyFill="1" applyBorder="1" applyAlignment="1">
      <alignment horizontal="center" vertical="center" wrapText="1"/>
    </xf>
    <xf numFmtId="0" fontId="27" fillId="0" borderId="30" xfId="449" applyFont="1" applyFill="1" applyBorder="1" applyAlignment="1">
      <alignment horizontal="center" vertical="center" wrapText="1"/>
      <protection/>
    </xf>
    <xf numFmtId="0" fontId="27" fillId="0" borderId="58" xfId="449" applyFont="1" applyFill="1" applyBorder="1" applyAlignment="1">
      <alignment horizontal="center" vertical="center" wrapText="1"/>
      <protection/>
    </xf>
    <xf numFmtId="0" fontId="51" fillId="0" borderId="0" xfId="483" applyFont="1" applyFill="1" applyAlignment="1">
      <alignment vertical="center" wrapText="1"/>
      <protection/>
    </xf>
    <xf numFmtId="175" fontId="26" fillId="0" borderId="51" xfId="512" applyNumberFormat="1" applyFont="1" applyFill="1" applyBorder="1" applyAlignment="1">
      <alignment horizontal="center" vertical="center" wrapText="1"/>
    </xf>
    <xf numFmtId="175" fontId="26" fillId="0" borderId="56" xfId="512" applyNumberFormat="1" applyFont="1" applyFill="1" applyBorder="1" applyAlignment="1">
      <alignment horizontal="center" vertical="center" wrapText="1"/>
    </xf>
    <xf numFmtId="175" fontId="26" fillId="0" borderId="31" xfId="512" applyNumberFormat="1" applyFont="1" applyFill="1" applyBorder="1" applyAlignment="1">
      <alignment horizontal="center" vertical="center" wrapText="1"/>
    </xf>
    <xf numFmtId="175" fontId="26" fillId="0" borderId="25" xfId="508" applyNumberFormat="1" applyFont="1" applyFill="1" applyBorder="1" applyAlignment="1">
      <alignment horizontal="center" vertical="center" wrapText="1"/>
    </xf>
    <xf numFmtId="175" fontId="27" fillId="0" borderId="59" xfId="508" applyNumberFormat="1" applyFont="1" applyFill="1" applyBorder="1" applyAlignment="1">
      <alignment horizontal="center" vertical="center" wrapText="1"/>
    </xf>
    <xf numFmtId="0" fontId="52" fillId="0" borderId="0" xfId="483" applyFont="1" applyFill="1" applyAlignment="1">
      <alignment wrapText="1"/>
      <protection/>
    </xf>
    <xf numFmtId="0" fontId="52" fillId="0" borderId="0" xfId="483" applyFont="1" applyFill="1" applyAlignment="1">
      <alignment vertical="center" wrapText="1"/>
      <protection/>
    </xf>
    <xf numFmtId="0" fontId="27" fillId="0" borderId="38" xfId="456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left" vertical="center" wrapText="1"/>
    </xf>
    <xf numFmtId="0" fontId="23" fillId="0" borderId="0" xfId="0" applyFont="1" applyFill="1" applyAlignment="1">
      <alignment horizont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175" fontId="27" fillId="0" borderId="51" xfId="508" applyNumberFormat="1" applyFont="1" applyFill="1" applyBorder="1" applyAlignment="1">
      <alignment horizontal="center" vertical="center" wrapText="1"/>
    </xf>
    <xf numFmtId="3" fontId="27" fillId="0" borderId="26" xfId="471" applyNumberFormat="1" applyFont="1" applyFill="1" applyBorder="1" applyAlignment="1">
      <alignment horizontal="center" vertical="center" wrapText="1"/>
      <protection/>
    </xf>
    <xf numFmtId="3" fontId="27" fillId="0" borderId="27" xfId="471" applyNumberFormat="1" applyFont="1" applyFill="1" applyBorder="1" applyAlignment="1">
      <alignment horizontal="center" vertical="center" wrapText="1"/>
      <protection/>
    </xf>
    <xf numFmtId="175" fontId="26" fillId="0" borderId="25" xfId="512" applyNumberFormat="1" applyFont="1" applyFill="1" applyBorder="1" applyAlignment="1">
      <alignment horizontal="center" wrapText="1"/>
    </xf>
    <xf numFmtId="175" fontId="26" fillId="0" borderId="59" xfId="512" applyNumberFormat="1" applyFont="1" applyFill="1" applyBorder="1" applyAlignment="1">
      <alignment horizontal="center" wrapText="1"/>
    </xf>
    <xf numFmtId="175" fontId="26" fillId="0" borderId="41" xfId="512" applyNumberFormat="1" applyFont="1" applyFill="1" applyBorder="1" applyAlignment="1">
      <alignment horizontal="center" wrapText="1"/>
    </xf>
    <xf numFmtId="0" fontId="27" fillId="0" borderId="0" xfId="472" applyFont="1" applyFill="1" applyAlignment="1">
      <alignment horizontal="justify" vertical="center" wrapText="1"/>
      <protection/>
    </xf>
    <xf numFmtId="0" fontId="27" fillId="0" borderId="0" xfId="0" applyFont="1" applyBorder="1" applyAlignment="1">
      <alignment horizontal="justify" vertical="center" wrapText="1"/>
    </xf>
    <xf numFmtId="0" fontId="23" fillId="0" borderId="0" xfId="484" applyFont="1" applyFill="1" applyAlignment="1">
      <alignment horizontal="center" vertical="top" wrapText="1"/>
      <protection/>
    </xf>
    <xf numFmtId="0" fontId="52" fillId="0" borderId="55" xfId="0" applyFont="1" applyFill="1" applyBorder="1" applyAlignment="1">
      <alignment horizontal="left" vertical="center" wrapText="1"/>
    </xf>
    <xf numFmtId="0" fontId="27" fillId="0" borderId="0" xfId="477" applyFont="1" applyAlignment="1">
      <alignment horizontal="left" vertical="center" wrapText="1"/>
      <protection/>
    </xf>
    <xf numFmtId="175" fontId="27" fillId="0" borderId="26" xfId="508" applyNumberFormat="1" applyFont="1" applyFill="1" applyBorder="1" applyAlignment="1">
      <alignment horizontal="center" vertical="center" wrapText="1"/>
    </xf>
    <xf numFmtId="175" fontId="27" fillId="0" borderId="39" xfId="508" applyNumberFormat="1" applyFont="1" applyFill="1" applyBorder="1" applyAlignment="1">
      <alignment horizontal="center" vertical="center" wrapText="1"/>
    </xf>
    <xf numFmtId="175" fontId="27" fillId="0" borderId="27" xfId="508" applyNumberFormat="1" applyFont="1" applyFill="1" applyBorder="1" applyAlignment="1">
      <alignment horizontal="center" vertical="center" wrapText="1"/>
    </xf>
    <xf numFmtId="175" fontId="24" fillId="0" borderId="25" xfId="512" applyNumberFormat="1" applyFont="1" applyFill="1" applyBorder="1" applyAlignment="1">
      <alignment horizontal="center" vertical="center" wrapText="1"/>
    </xf>
    <xf numFmtId="175" fontId="24" fillId="0" borderId="41" xfId="512" applyNumberFormat="1" applyFont="1" applyFill="1" applyBorder="1" applyAlignment="1">
      <alignment horizontal="center" vertical="center" wrapText="1"/>
    </xf>
    <xf numFmtId="3" fontId="24" fillId="0" borderId="49" xfId="470" applyNumberFormat="1" applyFont="1" applyBorder="1" applyAlignment="1">
      <alignment horizontal="center" vertical="center" wrapText="1"/>
      <protection/>
    </xf>
    <xf numFmtId="3" fontId="24" fillId="0" borderId="24" xfId="470" applyNumberFormat="1" applyFont="1" applyBorder="1" applyAlignment="1">
      <alignment horizontal="center" vertical="center" wrapText="1"/>
      <protection/>
    </xf>
    <xf numFmtId="175" fontId="26" fillId="0" borderId="25" xfId="512" applyNumberFormat="1" applyFont="1" applyFill="1" applyBorder="1" applyAlignment="1">
      <alignment horizontal="center" vertical="center" wrapText="1"/>
    </xf>
    <xf numFmtId="175" fontId="26" fillId="0" borderId="59" xfId="512" applyNumberFormat="1" applyFont="1" applyFill="1" applyBorder="1" applyAlignment="1">
      <alignment horizontal="center" vertical="center" wrapText="1"/>
    </xf>
    <xf numFmtId="175" fontId="26" fillId="0" borderId="41" xfId="512" applyNumberFormat="1" applyFont="1" applyFill="1" applyBorder="1" applyAlignment="1">
      <alignment horizontal="center" vertical="center" wrapText="1"/>
    </xf>
    <xf numFmtId="0" fontId="27" fillId="0" borderId="30" xfId="450" applyFont="1" applyFill="1" applyBorder="1" applyAlignment="1">
      <alignment horizontal="center" vertical="center" wrapText="1"/>
      <protection/>
    </xf>
    <xf numFmtId="0" fontId="27" fillId="0" borderId="58" xfId="450" applyFont="1" applyFill="1" applyBorder="1" applyAlignment="1">
      <alignment horizontal="center" vertical="center" wrapText="1"/>
      <protection/>
    </xf>
    <xf numFmtId="3" fontId="24" fillId="0" borderId="25" xfId="470" applyNumberFormat="1" applyFont="1" applyFill="1" applyBorder="1" applyAlignment="1">
      <alignment horizontal="center" vertical="center" wrapText="1"/>
      <protection/>
    </xf>
    <xf numFmtId="3" fontId="24" fillId="0" borderId="41" xfId="470" applyNumberFormat="1" applyFont="1" applyFill="1" applyBorder="1" applyAlignment="1">
      <alignment horizontal="center" vertical="center" wrapText="1"/>
      <protection/>
    </xf>
    <xf numFmtId="3" fontId="24" fillId="0" borderId="26" xfId="471" applyNumberFormat="1" applyFont="1" applyFill="1" applyBorder="1" applyAlignment="1">
      <alignment horizontal="center" vertical="center" wrapText="1"/>
      <protection/>
    </xf>
    <xf numFmtId="3" fontId="24" fillId="0" borderId="27" xfId="471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 horizontal="left" vertical="center" wrapText="1"/>
    </xf>
    <xf numFmtId="0" fontId="27" fillId="0" borderId="44" xfId="455" applyFont="1" applyFill="1" applyBorder="1" applyAlignment="1">
      <alignment horizontal="center" vertical="center" wrapText="1"/>
      <protection/>
    </xf>
    <xf numFmtId="0" fontId="27" fillId="0" borderId="37" xfId="455" applyFont="1" applyFill="1" applyBorder="1" applyAlignment="1">
      <alignment horizontal="center" vertical="center" wrapText="1"/>
      <protection/>
    </xf>
    <xf numFmtId="0" fontId="27" fillId="0" borderId="38" xfId="455" applyFont="1" applyFill="1" applyBorder="1" applyAlignment="1">
      <alignment horizontal="center" vertical="center" wrapText="1"/>
      <protection/>
    </xf>
    <xf numFmtId="0" fontId="55" fillId="0" borderId="0" xfId="0" applyFont="1" applyFill="1" applyAlignment="1">
      <alignment horizontal="left" vertical="center" wrapText="1"/>
    </xf>
    <xf numFmtId="0" fontId="27" fillId="0" borderId="0" xfId="472" applyFont="1" applyFill="1" applyAlignment="1">
      <alignment vertical="top" wrapText="1"/>
      <protection/>
    </xf>
    <xf numFmtId="0" fontId="27" fillId="0" borderId="39" xfId="465" applyFont="1" applyFill="1" applyBorder="1" applyAlignment="1">
      <alignment horizontal="center" vertical="top" wrapText="1"/>
      <protection/>
    </xf>
    <xf numFmtId="4" fontId="27" fillId="0" borderId="39" xfId="0" applyNumberFormat="1" applyFont="1" applyFill="1" applyBorder="1" applyAlignment="1">
      <alignment horizontal="center" vertical="center"/>
    </xf>
    <xf numFmtId="0" fontId="27" fillId="0" borderId="27" xfId="465" applyFont="1" applyFill="1" applyBorder="1" applyAlignment="1">
      <alignment horizontal="center" vertical="top" wrapText="1"/>
      <protection/>
    </xf>
    <xf numFmtId="0" fontId="23" fillId="0" borderId="0" xfId="0" applyFont="1" applyAlignment="1">
      <alignment horizontal="justify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39" xfId="475" applyFont="1" applyFill="1" applyBorder="1" applyAlignment="1">
      <alignment horizontal="center" vertical="center" wrapText="1"/>
      <protection/>
    </xf>
    <xf numFmtId="4" fontId="27" fillId="0" borderId="2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justify" vertical="center" wrapText="1"/>
    </xf>
    <xf numFmtId="0" fontId="23" fillId="0" borderId="0" xfId="0" applyFont="1" applyFill="1" applyAlignment="1">
      <alignment horizontal="left" wrapText="1"/>
    </xf>
    <xf numFmtId="0" fontId="25" fillId="0" borderId="0" xfId="0" applyFont="1" applyAlignment="1">
      <alignment horizontal="left" vertical="center" wrapText="1"/>
    </xf>
  </cellXfs>
  <cellStyles count="507">
    <cellStyle name="Normal" xfId="0"/>
    <cellStyle name="_x0012_" xfId="15"/>
    <cellStyle name="_2567ECBF" xfId="16"/>
    <cellStyle name="_Danone-2008-3" xfId="17"/>
    <cellStyle name="_Globus TV 2007" xfId="18"/>
    <cellStyle name="_Heineken 2007 СМЕТА ( с изм 12.02.07) xls" xfId="19"/>
    <cellStyle name="_Heineken BRIEF 2008" xfId="20"/>
    <cellStyle name="_Oriflame Flowchart 2005 09.11" xfId="21"/>
    <cellStyle name="_Outdoor Dec 2004-2005 FMC&amp;Oriflame 08.10" xfId="22"/>
    <cellStyle name="_Outdoor Oriflame 2005 Prices 23.12" xfId="23"/>
    <cellStyle name="_SAGMEL сделка (РЕАЛЬНЫЕ ЦЕНЫ) 05.03.07" xfId="24"/>
    <cellStyle name="_SAGMEL сделка (РЕАЛЬНЫЕ ЦЕНЫ) 28.02.07" xfId="25"/>
    <cellStyle name="_SCA 2007 СМЕТА  28.11.06" xfId="26"/>
    <cellStyle name="_VAn Mille 2007 сокращение А.Скапцову 29.04.07" xfId="27"/>
    <cellStyle name="_БИТНЕР 2007 сделка 20.04.07 ( с 5 каналом)" xfId="28"/>
    <cellStyle name="_Кинг Lion А.Купрюхиной 7.05.07" xfId="29"/>
    <cellStyle name="_Лебедянский-2007-4-31.05.07-Перенос ТНТ на спонс" xfId="30"/>
    <cellStyle name="_Считалка-2007-1-2" xfId="31"/>
    <cellStyle name="_Талосто сделка с увел 1.03.07" xfId="32"/>
    <cellStyle name="_Эльдорадо 2007 СМЕТА (cut) 26.01.07 с компен ( 29.04.07)" xfId="33"/>
    <cellStyle name="_Эльдорадо-2007-6-3-22.05.07+компенсации" xfId="34"/>
    <cellStyle name="_Эльдорадо-2008-1-17.09.07" xfId="35"/>
    <cellStyle name="1" xfId="36"/>
    <cellStyle name="10" xfId="37"/>
    <cellStyle name="11" xfId="38"/>
    <cellStyle name="12" xfId="39"/>
    <cellStyle name="13" xfId="40"/>
    <cellStyle name="14" xfId="41"/>
    <cellStyle name="15" xfId="42"/>
    <cellStyle name="16" xfId="43"/>
    <cellStyle name="17" xfId="44"/>
    <cellStyle name="18" xfId="45"/>
    <cellStyle name="19" xfId="46"/>
    <cellStyle name="2" xfId="47"/>
    <cellStyle name="2.Жирный" xfId="48"/>
    <cellStyle name="20" xfId="49"/>
    <cellStyle name="20% - Accent1" xfId="50"/>
    <cellStyle name="20% - Accent2" xfId="51"/>
    <cellStyle name="20% - Accent3" xfId="52"/>
    <cellStyle name="20% - Accent4" xfId="53"/>
    <cellStyle name="20% - Accent5" xfId="54"/>
    <cellStyle name="20% - Accent6" xfId="55"/>
    <cellStyle name="20% - Акцент1" xfId="56"/>
    <cellStyle name="20% - Акцент2" xfId="57"/>
    <cellStyle name="20% - Акцент3" xfId="58"/>
    <cellStyle name="20% - Акцент4" xfId="59"/>
    <cellStyle name="20% - Акцент5" xfId="60"/>
    <cellStyle name="20% - Акцент6" xfId="61"/>
    <cellStyle name="21" xfId="62"/>
    <cellStyle name="22" xfId="63"/>
    <cellStyle name="23" xfId="64"/>
    <cellStyle name="24" xfId="65"/>
    <cellStyle name="3" xfId="66"/>
    <cellStyle name="4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Акцент1" xfId="74"/>
    <cellStyle name="40% - Акцент2" xfId="75"/>
    <cellStyle name="40% - Акцент3" xfId="76"/>
    <cellStyle name="40% - Акцент4" xfId="77"/>
    <cellStyle name="40% - Акцент5" xfId="78"/>
    <cellStyle name="40% - Акцент6" xfId="79"/>
    <cellStyle name="5" xfId="80"/>
    <cellStyle name="6" xfId="81"/>
    <cellStyle name="60% - Accent1" xfId="82"/>
    <cellStyle name="60% - Accent2" xfId="83"/>
    <cellStyle name="60% - Accent3" xfId="84"/>
    <cellStyle name="60% - Accent4" xfId="85"/>
    <cellStyle name="60% - Accent5" xfId="86"/>
    <cellStyle name="60% - Accent6" xfId="87"/>
    <cellStyle name="60% - Акцент1" xfId="88"/>
    <cellStyle name="60% - Акцент2" xfId="89"/>
    <cellStyle name="60% - Акцент3" xfId="90"/>
    <cellStyle name="60% - Акцент4" xfId="91"/>
    <cellStyle name="60% - Акцент5" xfId="92"/>
    <cellStyle name="60% - Акцент6" xfId="93"/>
    <cellStyle name="7" xfId="94"/>
    <cellStyle name="8" xfId="95"/>
    <cellStyle name="9" xfId="96"/>
    <cellStyle name="Accent1" xfId="97"/>
    <cellStyle name="Accent2" xfId="98"/>
    <cellStyle name="Accent3" xfId="99"/>
    <cellStyle name="Accent4" xfId="100"/>
    <cellStyle name="Accent5" xfId="101"/>
    <cellStyle name="Accent6" xfId="102"/>
    <cellStyle name="Array-Enter" xfId="103"/>
    <cellStyle name="Bad" xfId="104"/>
    <cellStyle name="Calculation" xfId="105"/>
    <cellStyle name="čárky_GsK - Media Buying Template - FIXED PARAMETERS" xfId="106"/>
    <cellStyle name="Check Cell" xfId="107"/>
    <cellStyle name="choc" xfId="108"/>
    <cellStyle name="cniss" xfId="109"/>
    <cellStyle name="dach" xfId="110"/>
    <cellStyle name="Dezimal [0]_aufl illus" xfId="111"/>
    <cellStyle name="Dezimal_1" xfId="112"/>
    <cellStyle name="Euro" xfId="113"/>
    <cellStyle name="Explanatory Text" xfId="114"/>
    <cellStyle name="Good" xfId="115"/>
    <cellStyle name="Grey" xfId="116"/>
    <cellStyle name="Heading 1" xfId="117"/>
    <cellStyle name="Heading 2" xfId="118"/>
    <cellStyle name="Heading 3" xfId="119"/>
    <cellStyle name="Heading 4" xfId="120"/>
    <cellStyle name="Input" xfId="121"/>
    <cellStyle name="Input [yellow]" xfId="122"/>
    <cellStyle name="Input_Условия для мобильных операторов 2017" xfId="123"/>
    <cellStyle name="Linked Cell" xfId="124"/>
    <cellStyle name="mini" xfId="125"/>
    <cellStyle name="Moneda [0]_JOSE2" xfId="126"/>
    <cellStyle name="Moneda_JOSE2" xfId="127"/>
    <cellStyle name="Neutral" xfId="128"/>
    <cellStyle name="norm?ln?_hug_tv71098f" xfId="129"/>
    <cellStyle name="Normal - Style1" xfId="130"/>
    <cellStyle name="Normal 2" xfId="131"/>
    <cellStyle name="normální_GsK - Media Buying Template - FIXED PARAMETERS" xfId="132"/>
    <cellStyle name="Normalny_pepsiyearlyplan4_mail" xfId="133"/>
    <cellStyle name="Note" xfId="134"/>
    <cellStyle name="Output" xfId="135"/>
    <cellStyle name="Percent [2]" xfId="136"/>
    <cellStyle name="Prozent_Diagramm2" xfId="137"/>
    <cellStyle name="rum" xfId="138"/>
    <cellStyle name="Standaard_Media agency response sheet v1" xfId="139"/>
    <cellStyle name="Standard_1" xfId="140"/>
    <cellStyle name="Table" xfId="141"/>
    <cellStyle name="Title" xfId="142"/>
    <cellStyle name="Total" xfId="143"/>
    <cellStyle name="Wahrung [0]_aufl illus" xfId="144"/>
    <cellStyle name="Währung [0]_aufl illus" xfId="145"/>
    <cellStyle name="Wahrung [0]_Auflage" xfId="146"/>
    <cellStyle name="Währung [0]_Auflage" xfId="147"/>
    <cellStyle name="Wahrung [0]_Auflage Plan 1" xfId="148"/>
    <cellStyle name="Währung [0]_Auflage Plan 1" xfId="149"/>
    <cellStyle name="Wahrung [0]_Auflage Plan 2" xfId="150"/>
    <cellStyle name="Währung [0]_Auflage Plan 2" xfId="151"/>
    <cellStyle name="Wahrung [0]_Diagramm2" xfId="152"/>
    <cellStyle name="Währung [0]_Diagramm2" xfId="153"/>
    <cellStyle name="Wahrung [0]_Einsatzpl." xfId="154"/>
    <cellStyle name="Währung [0]_Einsatzpl." xfId="155"/>
    <cellStyle name="Wahrung [0]_EP 2" xfId="156"/>
    <cellStyle name="Währung [0]_EP 2" xfId="157"/>
    <cellStyle name="Wahrung [0]_EP 2 (2)" xfId="158"/>
    <cellStyle name="Währung [0]_EP 2 (2)" xfId="159"/>
    <cellStyle name="Wahrung [0]_EP 2 (3)" xfId="160"/>
    <cellStyle name="Währung [0]_EP 2 (3)" xfId="161"/>
    <cellStyle name="Wahrung [0]_EP 2 (4)" xfId="162"/>
    <cellStyle name="Währung [0]_EP 2 (4)" xfId="163"/>
    <cellStyle name="Wahrung [0]_Kosten Plan 3" xfId="164"/>
    <cellStyle name="Währung [0]_Kosten Plan 3" xfId="165"/>
    <cellStyle name="Wahrung [0]_Kostenplan" xfId="166"/>
    <cellStyle name="Währung [0]_Kostenplan" xfId="167"/>
    <cellStyle name="Wahrung [0]_Kosten-Zus." xfId="168"/>
    <cellStyle name="Währung [0]_Kosten-Zus." xfId="169"/>
    <cellStyle name="Wahrung [0]_Leistung " xfId="170"/>
    <cellStyle name="Währung [0]_Leistung " xfId="171"/>
    <cellStyle name="Wahrung [0]_lwprint" xfId="172"/>
    <cellStyle name="Währung [0]_lwprint" xfId="173"/>
    <cellStyle name="Wahrung [0]_Plakat" xfId="174"/>
    <cellStyle name="Währung [0]_Plakat" xfId="175"/>
    <cellStyle name="Wahrung [0]_Plakat_Ubersicht" xfId="176"/>
    <cellStyle name="Währung [0]_Plakat_Übersicht" xfId="177"/>
    <cellStyle name="Wahrung [0]_Plan" xfId="178"/>
    <cellStyle name="Währung [0]_Plan" xfId="179"/>
    <cellStyle name="Wahrung [0]_Print" xfId="180"/>
    <cellStyle name="Währung [0]_Print" xfId="181"/>
    <cellStyle name="Wahrung [0]_Print_Ubersicht" xfId="182"/>
    <cellStyle name="Währung [0]_Print_Übersicht" xfId="183"/>
    <cellStyle name="Wahrung [0]_S_Illu" xfId="184"/>
    <cellStyle name="Währung [0]_S_Illu" xfId="185"/>
    <cellStyle name="Wahrung [0]_Sheet1" xfId="186"/>
    <cellStyle name="Währung [0]_Sheet1" xfId="187"/>
    <cellStyle name="Wahrung [0]_Stpl" xfId="188"/>
    <cellStyle name="Währung [0]_Stpl" xfId="189"/>
    <cellStyle name="Wahrung [0]_Stpl_1 " xfId="190"/>
    <cellStyle name="Währung [0]_Stpl_1 " xfId="191"/>
    <cellStyle name="Wahrung [0]_Stpl_Print " xfId="192"/>
    <cellStyle name="Währung [0]_Stpl_Print " xfId="193"/>
    <cellStyle name="Wahrung [0]_Stpl_Print _Einsatzpl." xfId="194"/>
    <cellStyle name="Währung [0]_Stpl_Print _Einsatzpl." xfId="195"/>
    <cellStyle name="Wahrung [0]_Stpl_Print _Plakat" xfId="196"/>
    <cellStyle name="Währung [0]_Stpl_Print _Plakat" xfId="197"/>
    <cellStyle name="Wahrung [0]_Stpl_Print _Plakat_Ubersicht" xfId="198"/>
    <cellStyle name="Währung [0]_Stpl_Print _Plakat_Übersicht" xfId="199"/>
    <cellStyle name="Wahrung [0]_Stpl_Print _Print" xfId="200"/>
    <cellStyle name="Währung [0]_Stpl_Print _Print" xfId="201"/>
    <cellStyle name="Wahrung [0]_Stpl_Print _Print_Ubersicht" xfId="202"/>
    <cellStyle name="Währung [0]_Stpl_Print _Print_Übersicht" xfId="203"/>
    <cellStyle name="Wahrung [0]_Stpl_Print _TZ" xfId="204"/>
    <cellStyle name="Währung [0]_Stpl_Print _TZ" xfId="205"/>
    <cellStyle name="Wahrung [0]_STREU95" xfId="206"/>
    <cellStyle name="Währung [0]_STREU95" xfId="207"/>
    <cellStyle name="Wahrung [0]_Streuplan A" xfId="208"/>
    <cellStyle name="Währung [0]_Streuplan A" xfId="209"/>
    <cellStyle name="Wahrung [0]_Streuplan B" xfId="210"/>
    <cellStyle name="Währung [0]_Streuplan B" xfId="211"/>
    <cellStyle name="Wahrung [0]_Streuplan Text" xfId="212"/>
    <cellStyle name="Währung [0]_Streuplan Text" xfId="213"/>
    <cellStyle name="Wahrung [0]_Tabelle1" xfId="214"/>
    <cellStyle name="Währung [0]_Tabelle1" xfId="215"/>
    <cellStyle name="Wahrung [0]_Termine (2)" xfId="216"/>
    <cellStyle name="Währung [0]_Termine (2)" xfId="217"/>
    <cellStyle name="Wahrung [0]_Terminplan " xfId="218"/>
    <cellStyle name="Währung [0]_Terminplan " xfId="219"/>
    <cellStyle name="Wahrung [0]_TERMPLAN" xfId="220"/>
    <cellStyle name="Währung [0]_TERMPLAN" xfId="221"/>
    <cellStyle name="Wahrung [0]_Text Altern." xfId="222"/>
    <cellStyle name="Währung [0]_Text Altern." xfId="223"/>
    <cellStyle name="Wahrung [0]_TZ" xfId="224"/>
    <cellStyle name="Währung [0]_TZ" xfId="225"/>
    <cellStyle name="Wahrung [0]_WA 97 alle Lander 040998" xfId="226"/>
    <cellStyle name="Währung [0]_WA 97 alle Länder 040998" xfId="227"/>
    <cellStyle name="Wahrung [0]_Wettbewerber" xfId="228"/>
    <cellStyle name="Währung [0]_Wettbewerber" xfId="229"/>
    <cellStyle name="Wahrung_1" xfId="230"/>
    <cellStyle name="Währung_1" xfId="231"/>
    <cellStyle name="Wahrung_Affinitat" xfId="232"/>
    <cellStyle name="Währung_Affinität" xfId="233"/>
    <cellStyle name="Wahrung_aufl illus" xfId="234"/>
    <cellStyle name="Währung_aufl illus" xfId="235"/>
    <cellStyle name="Wahrung_aufl illus 1" xfId="236"/>
    <cellStyle name="Währung_aufl illus 1" xfId="237"/>
    <cellStyle name="Wahrung_Auflage" xfId="238"/>
    <cellStyle name="Währung_Auflage" xfId="239"/>
    <cellStyle name="Wahrung_Auflage Plan 1" xfId="240"/>
    <cellStyle name="Währung_Auflage Plan 1" xfId="241"/>
    <cellStyle name="Wahrung_Auflage Plan 2" xfId="242"/>
    <cellStyle name="Währung_Auflage Plan 2" xfId="243"/>
    <cellStyle name="Wahrung_Auflage_1" xfId="244"/>
    <cellStyle name="Währung_Auflage_1" xfId="245"/>
    <cellStyle name="Wahrung_Auflage_aufl illus 1" xfId="246"/>
    <cellStyle name="Währung_Auflage_aufl illus 1" xfId="247"/>
    <cellStyle name="Wahrung_Auflage_Deckblatt" xfId="248"/>
    <cellStyle name="Währung_Auflage_Deckblatt" xfId="249"/>
    <cellStyle name="Wahrung_Auflage_Einsatzpl." xfId="250"/>
    <cellStyle name="Währung_Auflage_Einsatzpl." xfId="251"/>
    <cellStyle name="Wahrung_Auflage_Leistung" xfId="252"/>
    <cellStyle name="Währung_Auflage_Leistung" xfId="253"/>
    <cellStyle name="Wahrung_Auflage_Plakat" xfId="254"/>
    <cellStyle name="Währung_Auflage_Plakat" xfId="255"/>
    <cellStyle name="Wahrung_Auflage_Plakat_Ubersicht" xfId="256"/>
    <cellStyle name="Währung_Auflage_Plakat_Übersicht" xfId="257"/>
    <cellStyle name="Wahrung_Auflage_Print" xfId="258"/>
    <cellStyle name="Währung_Auflage_Print" xfId="259"/>
    <cellStyle name="Wahrung_Auflage_Print_Ubersicht" xfId="260"/>
    <cellStyle name="Währung_Auflage_Print_Übersicht" xfId="261"/>
    <cellStyle name="Wahrung_Auflage_S_Illu" xfId="262"/>
    <cellStyle name="Währung_Auflage_S_Illu" xfId="263"/>
    <cellStyle name="Wahrung_Auflage_Stpl" xfId="264"/>
    <cellStyle name="Währung_Auflage_Stpl" xfId="265"/>
    <cellStyle name="Wahrung_Auflage_Stpl_Print " xfId="266"/>
    <cellStyle name="Währung_Auflage_Stpl_Print " xfId="267"/>
    <cellStyle name="Wahrung_Auflage_Stpl_Print _Einsatzpl." xfId="268"/>
    <cellStyle name="Währung_Auflage_Stpl_Print _Einsatzpl." xfId="269"/>
    <cellStyle name="Wahrung_Auflage_Stpl_Print _Plakat" xfId="270"/>
    <cellStyle name="Währung_Auflage_Stpl_Print _Plakat" xfId="271"/>
    <cellStyle name="Wahrung_Auflage_Stpl_Print _Plakat_Ubersicht" xfId="272"/>
    <cellStyle name="Währung_Auflage_Stpl_Print _Plakat_Übersicht" xfId="273"/>
    <cellStyle name="Wahrung_Auflage_Stpl_Print _Print" xfId="274"/>
    <cellStyle name="Währung_Auflage_Stpl_Print _Print" xfId="275"/>
    <cellStyle name="Wahrung_Auflage_Stpl_Print _Print_Ubersicht" xfId="276"/>
    <cellStyle name="Währung_Auflage_Stpl_Print _Print_Übersicht" xfId="277"/>
    <cellStyle name="Wahrung_Auflage_Stpl_Print _TZ" xfId="278"/>
    <cellStyle name="Währung_Auflage_Stpl_Print _TZ" xfId="279"/>
    <cellStyle name="Wahrung_Auflage_Termine (2)" xfId="280"/>
    <cellStyle name="Währung_Auflage_Termine (2)" xfId="281"/>
    <cellStyle name="Wahrung_Auflage_TZ" xfId="282"/>
    <cellStyle name="Währung_Auflage_TZ" xfId="283"/>
    <cellStyle name="Wahrung_Deckblatt" xfId="284"/>
    <cellStyle name="Währung_Deckblatt" xfId="285"/>
    <cellStyle name="Wahrung_Diagramm2" xfId="286"/>
    <cellStyle name="Währung_Diagramm2" xfId="287"/>
    <cellStyle name="Wahrung_Einsatzpl." xfId="288"/>
    <cellStyle name="Währung_Einsatzpl." xfId="289"/>
    <cellStyle name="Wahrung_EP 2" xfId="290"/>
    <cellStyle name="Währung_EP 2" xfId="291"/>
    <cellStyle name="Wahrung_EP 2 (2)" xfId="292"/>
    <cellStyle name="Währung_EP 2 (2)" xfId="293"/>
    <cellStyle name="Wahrung_EP 2 (3)" xfId="294"/>
    <cellStyle name="Währung_EP 2 (3)" xfId="295"/>
    <cellStyle name="Wahrung_EP 2 (4)" xfId="296"/>
    <cellStyle name="Währung_EP 2 (4)" xfId="297"/>
    <cellStyle name="Wahrung_Gammon" xfId="298"/>
    <cellStyle name="Währung_Gammon" xfId="299"/>
    <cellStyle name="Wahrung_Karten (2)" xfId="300"/>
    <cellStyle name="Währung_Karten (2)" xfId="301"/>
    <cellStyle name="Wahrung_Kosten Plan 3" xfId="302"/>
    <cellStyle name="Währung_Kosten Plan 3" xfId="303"/>
    <cellStyle name="Wahrung_Kostenplan" xfId="304"/>
    <cellStyle name="Währung_Kostenplan" xfId="305"/>
    <cellStyle name="Wahrung_Kosten-Zus." xfId="306"/>
    <cellStyle name="Währung_Kosten-Zus." xfId="307"/>
    <cellStyle name="Wahrung_KP TZ" xfId="308"/>
    <cellStyle name="Währung_KP TZ" xfId="309"/>
    <cellStyle name="Wahrung_KSTP_2.Variante" xfId="310"/>
    <cellStyle name="Währung_KSTP_2.Variante" xfId="311"/>
    <cellStyle name="Wahrung_Leistung" xfId="312"/>
    <cellStyle name="Währung_Leistung" xfId="313"/>
    <cellStyle name="Wahrung_Leistung " xfId="314"/>
    <cellStyle name="Währung_Leistung " xfId="315"/>
    <cellStyle name="Wahrung_lwprint" xfId="316"/>
    <cellStyle name="Währung_lwprint" xfId="317"/>
    <cellStyle name="Wahrung_Mainstream" xfId="318"/>
    <cellStyle name="Währung_Mainstream" xfId="319"/>
    <cellStyle name="Wahrung_MEDSTR96" xfId="320"/>
    <cellStyle name="Währung_MEDSTR96" xfId="321"/>
    <cellStyle name="Wahrung_Metropolen-Kombi" xfId="322"/>
    <cellStyle name="Währung_Metropolen-Kombi" xfId="323"/>
    <cellStyle name="Wahrung_Plakat" xfId="324"/>
    <cellStyle name="Währung_Plakat" xfId="325"/>
    <cellStyle name="Wahrung_Plakat_Ubersicht" xfId="326"/>
    <cellStyle name="Währung_Plakat_Übersicht" xfId="327"/>
    <cellStyle name="Wahrung_Plan" xfId="328"/>
    <cellStyle name="Währung_Plan" xfId="329"/>
    <cellStyle name="Wahrung_postcard" xfId="330"/>
    <cellStyle name="Währung_postcard" xfId="331"/>
    <cellStyle name="Wahrung_Print" xfId="332"/>
    <cellStyle name="Währung_Print" xfId="333"/>
    <cellStyle name="Wahrung_Print_Ubersicht" xfId="334"/>
    <cellStyle name="Währung_Print_Übersicht" xfId="335"/>
    <cellStyle name="Wahrung_S_Illu" xfId="336"/>
    <cellStyle name="Währung_S_Illu" xfId="337"/>
    <cellStyle name="Wahrung_Sheet1" xfId="338"/>
    <cellStyle name="Währung_Sheet1" xfId="339"/>
    <cellStyle name="Wahrung_SP 96 100% 1,43" xfId="340"/>
    <cellStyle name="Währung_SP 96 100% 1,43" xfId="341"/>
    <cellStyle name="Wahrung_SP 96-97 TM (2)" xfId="342"/>
    <cellStyle name="Währung_SP 96-97 TM (2)" xfId="343"/>
    <cellStyle name="Wahrung_Stadtillus" xfId="344"/>
    <cellStyle name="Währung_Stadtillus" xfId="345"/>
    <cellStyle name="Wahrung_Stark - Kombi" xfId="346"/>
    <cellStyle name="Währung_Stark - Kombi" xfId="347"/>
    <cellStyle name="Wahrung_Stpl" xfId="348"/>
    <cellStyle name="Währung_Stpl" xfId="349"/>
    <cellStyle name="Wahrung_Stpl_1 " xfId="350"/>
    <cellStyle name="Währung_Stpl_1 " xfId="351"/>
    <cellStyle name="Wahrung_Stpl_Print " xfId="352"/>
    <cellStyle name="Währung_Stpl_Print " xfId="353"/>
    <cellStyle name="Wahrung_Stpl_Print _Einsatzpl." xfId="354"/>
    <cellStyle name="Währung_Stpl_Print _Einsatzpl." xfId="355"/>
    <cellStyle name="Wahrung_Stpl_Print _Plakat" xfId="356"/>
    <cellStyle name="Währung_Stpl_Print _Plakat" xfId="357"/>
    <cellStyle name="Wahrung_Stpl_Print _Plakat_Ubersicht" xfId="358"/>
    <cellStyle name="Währung_Stpl_Print _Plakat_Übersicht" xfId="359"/>
    <cellStyle name="Wahrung_Stpl_Print _Print" xfId="360"/>
    <cellStyle name="Währung_Stpl_Print _Print" xfId="361"/>
    <cellStyle name="Wahrung_Stpl_Print _Print_Ubersicht" xfId="362"/>
    <cellStyle name="Währung_Stpl_Print _Print_Übersicht" xfId="363"/>
    <cellStyle name="Wahrung_Stpl_Print _TZ" xfId="364"/>
    <cellStyle name="Währung_Stpl_Print _TZ" xfId="365"/>
    <cellStyle name="Wahrung_Stpl_Stadtillu neu!" xfId="366"/>
    <cellStyle name="Währung_Stpl_Stadtillu neu!" xfId="367"/>
    <cellStyle name="Wahrung_STREU95" xfId="368"/>
    <cellStyle name="Währung_STREU95" xfId="369"/>
    <cellStyle name="Wahrung_STREU95_1" xfId="370"/>
    <cellStyle name="Währung_STREU95_1" xfId="371"/>
    <cellStyle name="Wahrung_STREU95_Kosten-Zus." xfId="372"/>
    <cellStyle name="Währung_STREU95_Kosten-Zus." xfId="373"/>
    <cellStyle name="Wahrung_STREU95_Streuplan A" xfId="374"/>
    <cellStyle name="Währung_STREU95_Streuplan A" xfId="375"/>
    <cellStyle name="Wahrung_STREU95_Streuplan B" xfId="376"/>
    <cellStyle name="Währung_STREU95_Streuplan B" xfId="377"/>
    <cellStyle name="Wahrung_STREU95_Streuplan Text" xfId="378"/>
    <cellStyle name="Währung_STREU95_Streuplan Text" xfId="379"/>
    <cellStyle name="Wahrung_STREU95_Text Altern." xfId="380"/>
    <cellStyle name="Währung_STREU95_Text Altern." xfId="381"/>
    <cellStyle name="Wahrung_Streuplan 0815 Zinsen" xfId="382"/>
    <cellStyle name="Währung_Streuplan 0815 Zinsen" xfId="383"/>
    <cellStyle name="Wahrung_Streuplan A" xfId="384"/>
    <cellStyle name="Währung_Streuplan A" xfId="385"/>
    <cellStyle name="Wahrung_Streuplan Ausschuttung" xfId="386"/>
    <cellStyle name="Währung_Streuplan Ausschüttung" xfId="387"/>
    <cellStyle name="Wahrung_Streuplan B" xfId="388"/>
    <cellStyle name="Währung_Streuplan B" xfId="389"/>
    <cellStyle name="Wahrung_Streuplan KW 7-8" xfId="390"/>
    <cellStyle name="Währung_Streuplan KW 7-8" xfId="391"/>
    <cellStyle name="Wahrung_Streuplan Text" xfId="392"/>
    <cellStyle name="Währung_Streuplan Text" xfId="393"/>
    <cellStyle name="Wahrung_Streuplan Textteil 0815 Zinsen" xfId="394"/>
    <cellStyle name="Währung_Streuplan Textteil 0815 Zinsen" xfId="395"/>
    <cellStyle name="Wahrung_Szene" xfId="396"/>
    <cellStyle name="Währung_Szene" xfId="397"/>
    <cellStyle name="Wahrung_Tabelle1" xfId="398"/>
    <cellStyle name="Währung_Tabelle1" xfId="399"/>
    <cellStyle name="Wahrung_Termine" xfId="400"/>
    <cellStyle name="Währung_Termine" xfId="401"/>
    <cellStyle name="Wahrung_Termine (2)" xfId="402"/>
    <cellStyle name="Währung_Termine (2)" xfId="403"/>
    <cellStyle name="Wahrung_Terminplan " xfId="404"/>
    <cellStyle name="Währung_Terminplan " xfId="405"/>
    <cellStyle name="Wahrung_TERMPLAN" xfId="406"/>
    <cellStyle name="Währung_TERMPLAN" xfId="407"/>
    <cellStyle name="Wahrung_Text Altern." xfId="408"/>
    <cellStyle name="Währung_Text Altern." xfId="409"/>
    <cellStyle name="Wahrung_TZ" xfId="410"/>
    <cellStyle name="Währung_TZ" xfId="411"/>
    <cellStyle name="Wahrung_TZ_1" xfId="412"/>
    <cellStyle name="Währung_TZ_1" xfId="413"/>
    <cellStyle name="Wahrung_WA 97 alle Lander 040998" xfId="414"/>
    <cellStyle name="Währung_WA 97 alle Länder 040998" xfId="415"/>
    <cellStyle name="Wahrung_Wettbewerber" xfId="416"/>
    <cellStyle name="Währung_Wettbewerber" xfId="417"/>
    <cellStyle name="Warning Text" xfId="418"/>
    <cellStyle name="xxl" xfId="419"/>
    <cellStyle name="Акцент1" xfId="420"/>
    <cellStyle name="Акцент2" xfId="421"/>
    <cellStyle name="Акцент3" xfId="422"/>
    <cellStyle name="Акцент4" xfId="423"/>
    <cellStyle name="Акцент5" xfId="424"/>
    <cellStyle name="Акцент6" xfId="425"/>
    <cellStyle name="Бюджет" xfId="426"/>
    <cellStyle name="Ввод " xfId="427"/>
    <cellStyle name="Вывод" xfId="428"/>
    <cellStyle name="Выворотка" xfId="429"/>
    <cellStyle name="Вычисление" xfId="430"/>
    <cellStyle name="Hyperlink" xfId="431"/>
    <cellStyle name="ЃиперссылкЎ" xfId="432"/>
    <cellStyle name="Currency" xfId="433"/>
    <cellStyle name="Currency [0]" xfId="434"/>
    <cellStyle name="Деньги" xfId="435"/>
    <cellStyle name="Заголовок" xfId="436"/>
    <cellStyle name="Заголовок 1" xfId="437"/>
    <cellStyle name="Заголовок 2" xfId="438"/>
    <cellStyle name="Заголовок 3" xfId="439"/>
    <cellStyle name="Заголовок 4" xfId="440"/>
    <cellStyle name="Значение" xfId="441"/>
    <cellStyle name="Итог" xfId="442"/>
    <cellStyle name="їткрыЏЎЏшЎ¤с¤ ёиперссылкЎ" xfId="443"/>
    <cellStyle name="Контрольная ячейка" xfId="444"/>
    <cellStyle name="Критерий" xfId="445"/>
    <cellStyle name="Личный" xfId="446"/>
    <cellStyle name="Название" xfId="447"/>
    <cellStyle name="Нейтральный" xfId="448"/>
    <cellStyle name="Обычный 2" xfId="449"/>
    <cellStyle name="Обычный 2 2" xfId="450"/>
    <cellStyle name="Обычный 2 3" xfId="451"/>
    <cellStyle name="Обычный 2 3 2" xfId="452"/>
    <cellStyle name="Обычный 2 3_ТАРИФЫ  (ПНК+Радиус+Столица) 2020 новые" xfId="453"/>
    <cellStyle name="Обычный 2_ТАРИФЫ  (ПНК+Радиус+Столица) 2020 новые" xfId="454"/>
    <cellStyle name="Обычный 2_ТАРИФЫ  (ПНК+Радиус+Столица) 2020 новые 2" xfId="455"/>
    <cellStyle name="Обычный 2_ТАРИФЫ  (ПНК+Радиус+Столица) 2020 новые 2_Тарифы Радиус-FM с 01.07.22 " xfId="456"/>
    <cellStyle name="Обычный 3" xfId="457"/>
    <cellStyle name="Обычный 3 2" xfId="458"/>
    <cellStyle name="Обычный 3 2 2" xfId="459"/>
    <cellStyle name="Обычный 4" xfId="460"/>
    <cellStyle name="Обычный 4 2" xfId="461"/>
    <cellStyle name="Обычный 4_Условия для мобильных операторов 2017" xfId="462"/>
    <cellStyle name="Обычный 5" xfId="463"/>
    <cellStyle name="Обычный 6" xfId="464"/>
    <cellStyle name="Обычный 6_Б2 мои правки (с изм.01.07.2018)" xfId="465"/>
    <cellStyle name="Обычный 7" xfId="466"/>
    <cellStyle name="Обычный 7 2" xfId="467"/>
    <cellStyle name="Обычный 8" xfId="468"/>
    <cellStyle name="Обычный 9" xfId="469"/>
    <cellStyle name="Обычный_PRICE_~1 2" xfId="470"/>
    <cellStyle name="Обычный_PRICE_~1 2_Тарифы Радиус-FM с 01.07.22 " xfId="471"/>
    <cellStyle name="Обычный_Б2 мои правки (с изм.01.07.2018)_ТАРИФЫ РАДИО c 01.01.2022" xfId="472"/>
    <cellStyle name="Обычный_Книга1" xfId="473"/>
    <cellStyle name="Обычный_Книга1_Тарифы Радиус-FM с 01.07.22 " xfId="474"/>
    <cellStyle name="Обычный_ПРОЕКТ Тарифов ПНТ (валюта,руб)" xfId="475"/>
    <cellStyle name="Обычный_Радио СТОЛИЦА скидки с 01 сентября 2009г. (для рекламодат)" xfId="476"/>
    <cellStyle name="Обычный_Система скидок  радиостанции 2017" xfId="477"/>
    <cellStyle name="Обычный_Система скидок  радиостанции 2017_ТАРИФЫ  (ПНК+Радиус+Столица) 2020 новые 2" xfId="478"/>
    <cellStyle name="Обычный_Система скидок  радиостанции 2017_ТАРИФЫ  (ПНК+Радиус+Столица) 2020 новые 2_Тарифы Радиус-FM с 01.07.22 " xfId="479"/>
    <cellStyle name="Обычный_Система скидок  радиостанции 2017_Тарифы Радиус-FM с 01.07.22 " xfId="480"/>
    <cellStyle name="Обычный_Тарифы радиус FM с 01.06.2016 с деноминацией_ТАРИФЫ  (ПНК+Радиус+Столица) 2020 новые 2" xfId="481"/>
    <cellStyle name="Обычный_Тарифы радиус FM с 01.06.2016 с деноминацией_Тарифы Радиус-FM с 01.07.22 " xfId="482"/>
    <cellStyle name="Обычный_ТАРИФЫ-ЛАД" xfId="483"/>
    <cellStyle name="Обычный_ТАРИФЫ-ЛАД 2" xfId="484"/>
    <cellStyle name="Followed Hyperlink" xfId="485"/>
    <cellStyle name="Параметры автоформата" xfId="486"/>
    <cellStyle name="Плохой" xfId="487"/>
    <cellStyle name="Пояснение" xfId="488"/>
    <cellStyle name="Примечание" xfId="489"/>
    <cellStyle name="Percent" xfId="490"/>
    <cellStyle name="Процентный 12 2" xfId="491"/>
    <cellStyle name="Процентный 2" xfId="492"/>
    <cellStyle name="Процентный 2 2" xfId="493"/>
    <cellStyle name="Процентный 3" xfId="494"/>
    <cellStyle name="Процентный 4" xfId="495"/>
    <cellStyle name="Рейтинг" xfId="496"/>
    <cellStyle name="Связанная ячейка" xfId="497"/>
    <cellStyle name="Сетка" xfId="498"/>
    <cellStyle name="Скидка" xfId="499"/>
    <cellStyle name="Стиль 1" xfId="500"/>
    <cellStyle name="Текст предупреждения" xfId="501"/>
    <cellStyle name="Тысячи [0]_laroux" xfId="502"/>
    <cellStyle name="Тысячи(0)" xfId="503"/>
    <cellStyle name="Тысячи_laroux" xfId="504"/>
    <cellStyle name="Упаковка" xfId="505"/>
    <cellStyle name="Comma" xfId="506"/>
    <cellStyle name="Comma [0]" xfId="507"/>
    <cellStyle name="Финансовый 2" xfId="508"/>
    <cellStyle name="Финансовый 2 2" xfId="509"/>
    <cellStyle name="Финансовый 2 2 2" xfId="510"/>
    <cellStyle name="Финансовый 2 3" xfId="511"/>
    <cellStyle name="Финансовый 2 3 2" xfId="512"/>
    <cellStyle name="Финансовый 2_Пакеты радиостанции 2020" xfId="513"/>
    <cellStyle name="Финансовый 3" xfId="514"/>
    <cellStyle name="Финансовый 4" xfId="515"/>
    <cellStyle name="Финансовый 5" xfId="516"/>
    <cellStyle name="Финансовый 6" xfId="517"/>
    <cellStyle name="Хороший" xfId="518"/>
    <cellStyle name="Черта" xfId="519"/>
    <cellStyle name="Шапка" xfId="5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3\Epson\PhotoPrinters\Map_May_94_FS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pson\PhotoPrinters\Map_May_94_FS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sa\Desktop\&#1057;&#1048;&#1057;&#1058;&#1045;&#1052;&#1040;%20&#1057;&#1050;&#1048;&#1044;&#1054;&#1050;\&#1057;&#1048;&#1057;&#1058;&#1045;&#1052;&#1040;%202020%20-\&#1057;&#1048;&#1057;&#1058;&#1045;&#1052;&#1040;%20(&#1087;&#1088;&#1080;&#1083;.%20%201-6%20)-%20&#1085;&#1072;%20202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hart4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##"/>
      <sheetName val="CTC"/>
      <sheetName val="NTV"/>
      <sheetName val="ORT"/>
      <sheetName val="RenTV"/>
      <sheetName val="RTR"/>
      <sheetName val="TV6"/>
      <sheetName val="DIMANCHE 28 MAI 2000 COND"/>
      <sheetName val="Map_May_94_FSU"/>
      <sheetName val="Итоги по каналам"/>
      <sheetName val="Самара-график"/>
      <sheetName val="E2 Brands"/>
      <sheetName val="XLR_NoRangeSheet"/>
      <sheetName val="Расчет по Регионам"/>
      <sheetName val="Расчет"/>
      <sheetName val="Сезонка"/>
      <sheetName val="Регионы"/>
      <sheetName val="Конфигурация"/>
      <sheetName val="Прайс 2007 (Тренд)"/>
      <sheetName val="Print-forms"/>
      <sheetName val="Evaluation2"/>
      <sheetName val="MAP cf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Map_May_94_FSU"/>
      <sheetName val="XLR_NoRangeSheet"/>
      <sheetName val="##"/>
      <sheetName val="DIMANCHE 28 MAI 2000 COND"/>
      <sheetName val="Расчет по Регионам"/>
      <sheetName val="Регионы"/>
      <sheetName val="Итоги по каналам"/>
      <sheetName val="Конфигурация"/>
      <sheetName val="Расчет"/>
      <sheetName val="Прайс 2007 (Тренд)"/>
      <sheetName val="Сезонка"/>
      <sheetName val="ORT"/>
      <sheetName val="CTC"/>
      <sheetName val="NTV"/>
      <sheetName val="RenTV"/>
      <sheetName val="RTR"/>
      <sheetName val="TV6"/>
      <sheetName val="Print-forms"/>
      <sheetName val="Evaluation2"/>
      <sheetName val="E2 Brands"/>
      <sheetName val="MAP cf"/>
      <sheetName val="Самара-график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ТВ отеч"/>
      <sheetName val=" Радио отеч (2)"/>
      <sheetName val="Радио gross (3)"/>
      <sheetName val="ТВ иностр (4)"/>
      <sheetName val=" Радио иност (5)"/>
      <sheetName val=" Радио иност (6)"/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mpaign Accumulated  R and F"/>
      <sheetName val="XLR_NoRangeSheet"/>
      <sheetName val="XLRpt_TempSheet"/>
      <sheetName val="CAMPAIGN AVERAGE F"/>
      <sheetName val="ORT"/>
      <sheetName val="TV summary by month"/>
      <sheetName val=" Total"/>
      <sheetName val="Прайс"/>
      <sheetName val="PRINT"/>
      <sheetName val="OWNPROD LAT"/>
      <sheetName val="Сводная"/>
      <sheetName val="Main"/>
      <sheetName val="Интернет"/>
      <sheetName val="Data USA Cdn$"/>
      <sheetName val="Data USA US$"/>
      <sheetName val="Splits"/>
      <sheetName val="##"/>
      <sheetName val="Equipment"/>
      <sheetName val="L свод"/>
      <sheetName val="Auris"/>
      <sheetName val="TIME_SLOT,PLAN_CHANNEL_TRAIL"/>
      <sheetName val="Лист2"/>
      <sheetName val="Gazete teaser"/>
      <sheetName val="Клипы (2)"/>
      <sheetName val="Change"/>
      <sheetName val="Расчет по Регионам"/>
      <sheetName val="Расчет"/>
      <sheetName val="Сезонка"/>
      <sheetName val="Campaign_Accumulated__R_and_F"/>
      <sheetName val="CAMPAIGN_AVERAGE_F"/>
      <sheetName val="TV_summary_by_month"/>
      <sheetName val="_Total"/>
      <sheetName val="ITALIANS"/>
      <sheetName val="Outdoor St-Peter June"/>
      <sheetName val="tv spot list"/>
      <sheetName val="G2TempSheet"/>
      <sheetName val="TAB MOD"/>
      <sheetName val="STS"/>
      <sheetName val="REN TV"/>
      <sheetName val="RTR"/>
      <sheetName val="PARAME"/>
      <sheetName val="EVOPRIX"/>
      <sheetName val="TAB REG"/>
      <sheetName val="MediaMix"/>
      <sheetName val="chart41"/>
      <sheetName val="STS(Jun,1)"/>
      <sheetName val="ثرسنل (2"/>
      <sheetName val="novy 2"/>
      <sheetName val="TV management"/>
      <sheetName val="Prm"/>
      <sheetName val="Campaign_Accumulated__R_and_F1"/>
      <sheetName val="CAMPAIGN_AVERAGE_F1"/>
      <sheetName val="_Total1"/>
      <sheetName val="TV_summary_by_month1"/>
      <sheetName val="Data_USA_Cdn$"/>
      <sheetName val="Data_USA_US$"/>
      <sheetName val="OWNPROD_LAT"/>
      <sheetName val="L_свод"/>
      <sheetName val="Расчет_по_Регионам"/>
      <sheetName val="Gazete_teaser"/>
      <sheetName val="Клипы_(2)"/>
      <sheetName val="Outdoor_St-Peter_June"/>
      <sheetName val="TAB_MOD"/>
      <sheetName val="tv_spot_list"/>
      <sheetName val="TAB_REG"/>
      <sheetName val="REN_TV"/>
      <sheetName val="TV_management"/>
      <sheetName val="novy_2"/>
      <sheetName val="ثرسنل_(2"/>
      <sheetName val="Campaign_Accumulated__R_and_F2"/>
      <sheetName val="CAMPAIGN_AVERAGE_F2"/>
      <sheetName val="_Total2"/>
      <sheetName val="TV_summary_by_month2"/>
      <sheetName val="Data_USA_Cdn$1"/>
      <sheetName val="Data_USA_US$1"/>
      <sheetName val="OWNPROD_LAT1"/>
      <sheetName val="L_свод1"/>
      <sheetName val="Расчет_по_Регионам1"/>
      <sheetName val="Gazete_teaser1"/>
      <sheetName val="Клипы_(2)1"/>
      <sheetName val="Outdoor_St-Peter_June1"/>
      <sheetName val="TAB_MOD1"/>
      <sheetName val="tv_spot_list1"/>
      <sheetName val="TAB_REG1"/>
      <sheetName val="REN_TV1"/>
      <sheetName val="TV_management1"/>
      <sheetName val="novy_21"/>
      <sheetName val="ثرسنل_(21"/>
      <sheetName val="1+1"/>
      <sheetName val="7_channel"/>
      <sheetName val="TNS"/>
      <sheetName val="Media Plan UAH"/>
      <sheetName val="North "/>
      <sheetName val="dis"/>
      <sheetName val="MediaPlan"/>
      <sheetName val="Auto ru"/>
      <sheetName val="Drive"/>
      <sheetName val="МИНИМАЛЬНАЯ опция"/>
      <sheetName val="Media. Октябрь"/>
      <sheetName val="Таргетинг по аудиториям"/>
      <sheetName val="Соц.сети"/>
      <sheetName val="Programmatic"/>
      <sheetName val="Скриншоты_контекст"/>
      <sheetName val="Пример объявлений Бренд кампани"/>
      <sheetName val="DBM"/>
      <sheetName val="Ключевые запросы"/>
      <sheetName val="3"/>
      <sheetName val="2_3"/>
      <sheetName val="2_4"/>
      <sheetName val="2_5"/>
      <sheetName val="data"/>
      <sheetName val="Suporte"/>
      <sheetName val="HMAMB"/>
      <sheetName val="Hoja1"/>
      <sheetName val="North"/>
      <sheetName val="Брянск"/>
      <sheetName val="Расчет и прогнозы"/>
      <sheetName val="Media-plan primary"/>
      <sheetName val="budget data"/>
      <sheetName val="Справочники"/>
      <sheetName val="Procedural Controls - AP"/>
      <sheetName val="Rate"/>
      <sheetName val="studia"/>
      <sheetName val="Category&amp;CTR&amp;TA"/>
      <sheetName val="Конструктор недели"/>
      <sheetName val="Clasify"/>
      <sheetName val="Taxes"/>
      <sheetName val="NTV"/>
      <sheetName val="RenTV"/>
      <sheetName val="TV6"/>
      <sheetName val="options"/>
      <sheetName val="Tabelle1"/>
      <sheetName val="GRP"/>
      <sheetName val="mcССClassic"/>
      <sheetName val="PG"/>
      <sheetName val="SAD"/>
      <sheetName val="CCS"/>
      <sheetName val="Name Check"/>
      <sheetName val="ExchRates"/>
      <sheetName val="List"/>
      <sheetName val="CPP"/>
      <sheetName val="Programmatic Video"/>
      <sheetName val="TA data Nielsen UA"/>
      <sheetName val="Date 2"/>
      <sheetName val="Forecast"/>
      <sheetName val="Sum"/>
      <sheetName val="Sheet8"/>
      <sheetName val="Campaign_Accumulated__R_and_F3"/>
      <sheetName val="CAMPAIGN_AVERAGE_F3"/>
      <sheetName val="TV_summary_by_month3"/>
      <sheetName val="_Total3"/>
      <sheetName val="OWNPROD_LAT2"/>
      <sheetName val="Data_USA_Cdn$2"/>
      <sheetName val="Data_USA_US$2"/>
      <sheetName val="L_свод2"/>
      <sheetName val="Gazete_teaser2"/>
      <sheetName val="Расчет_по_Регионам2"/>
      <sheetName val="Клипы_(2)2"/>
      <sheetName val="Outdoor_St-Peter_June2"/>
      <sheetName val="tv_spot_list2"/>
      <sheetName val="TAB_MOD2"/>
      <sheetName val="REN_TV2"/>
      <sheetName val="TAB_REG2"/>
      <sheetName val="novy_22"/>
      <sheetName val="ثرسنل_(22"/>
      <sheetName val="TV_management2"/>
      <sheetName val="Media_Plan_UAH"/>
      <sheetName val="North_"/>
      <sheetName val="Auto_ru"/>
      <sheetName val="МИНИМАЛЬНАЯ_опция"/>
      <sheetName val="Media__Октябрь"/>
      <sheetName val="Таргетинг_по_аудиториям"/>
      <sheetName val="Соц_сети"/>
      <sheetName val="Пример_объявлений_Бренд_кампани"/>
      <sheetName val="Ключевые_запросы"/>
      <sheetName val="Расчет_и_прогнозы"/>
      <sheetName val="Media-plan_primary"/>
      <sheetName val="Check"/>
      <sheetName val="PY 2002"/>
      <sheetName val="SUMMARI"/>
      <sheetName val="04"/>
      <sheetName val="BRZ_F"/>
      <sheetName val="Setup"/>
      <sheetName val="Mercado"/>
      <sheetName val="Admin"/>
      <sheetName val="COMP_C3"/>
      <sheetName val="FRECEFECBAILEYS"/>
      <sheetName val="BAŞV"/>
      <sheetName val="Нац ТВ 2019_13.08"/>
      <sheetName val="СПОНС"/>
      <sheetName val="Лист1"/>
      <sheetName val="Project Summary"/>
      <sheetName val="Please wait..."/>
      <sheetName val="TRANSGOOGLE"/>
      <sheetName val="Sheet1"/>
      <sheetName val="регионы"/>
      <sheetName val="v7.6"/>
      <sheetName val="тайминг v7.5"/>
      <sheetName val="Year 3"/>
      <sheetName val="Total"/>
      <sheetName val="19.02-25.02"/>
      <sheetName val="26.02-04.03"/>
      <sheetName val="05.03-11.03"/>
      <sheetName val="12.03-18.03"/>
      <sheetName val="19.03-25.03"/>
      <sheetName val="Report PPC"/>
      <sheetName val="MP_Branding"/>
      <sheetName val="Basis"/>
      <sheetName val="Campaign_Accumulated__R_and_F4"/>
      <sheetName val="CAMPAIGN_AVERAGE_F4"/>
      <sheetName val="_Total4"/>
      <sheetName val="TV_summary_by_month4"/>
      <sheetName val="OWNPROD_LAT3"/>
      <sheetName val="Data_USA_Cdn$3"/>
      <sheetName val="Data_USA_US$3"/>
      <sheetName val="L_свод3"/>
      <sheetName val="Gazete_teaser3"/>
      <sheetName val="Клипы_(2)3"/>
      <sheetName val="Расчет_по_Регионам3"/>
      <sheetName val="Outdoor_St-Peter_June3"/>
      <sheetName val="tv_spot_list3"/>
      <sheetName val="TAB_MOD3"/>
      <sheetName val="REN_TV3"/>
      <sheetName val="TAB_REG3"/>
      <sheetName val="TV_management3"/>
      <sheetName val="novy_23"/>
      <sheetName val="ثرسنل_(23"/>
      <sheetName val="Auto_ru1"/>
      <sheetName val="МИНИМАЛЬНАЯ_опция1"/>
      <sheetName val="Media__Октябрь1"/>
      <sheetName val="Таргетинг_по_аудиториям1"/>
      <sheetName val="Соц_сети1"/>
      <sheetName val="Пример_объявлений_Бренд_кампан1"/>
      <sheetName val="Ключевые_запросы1"/>
      <sheetName val="Media_Plan_UAH1"/>
      <sheetName val="North_1"/>
      <sheetName val="Media-plan_primary1"/>
      <sheetName val="Расчет_и_прогнозы1"/>
      <sheetName val="budget_data"/>
      <sheetName val="Procedural_Controls_-_AP"/>
      <sheetName val="Конструктор_недели"/>
      <sheetName val="Date_2"/>
      <sheetName val="Name_Check"/>
      <sheetName val="Нац_ТВ_2019_13_08"/>
      <sheetName val="Programmatic_Video"/>
      <sheetName val="TA_data_Nielsen_UA"/>
      <sheetName val="Project_Summary"/>
      <sheetName val="Please_wait___"/>
      <sheetName val="v7_6"/>
      <sheetName val="тайминг_v7_5"/>
      <sheetName val="Parametros"/>
      <sheetName val="CPE - MUESTREOS NUEVOS 2020"/>
      <sheetName val="Col mes"/>
      <sheetName val="Col FY"/>
      <sheetName val="Maximos Col 2020"/>
      <sheetName val="Input Gasto Campañal"/>
      <sheetName val="Input Gasto Mensual"/>
      <sheetName val="MAIL PPTO - SEPT 24"/>
      <sheetName val="Per mes"/>
      <sheetName val="Ecu mes"/>
      <sheetName val="Valores"/>
      <sheetName val="Per FY"/>
      <sheetName val="Ecu FY"/>
      <sheetName val="Ecu"/>
      <sheetName val="Template"/>
      <sheetName val="b2bcontext"/>
      <sheetName val="Библиотека"/>
      <sheetName val="Consolidated"/>
      <sheetName val="Help"/>
      <sheetName val="habillage pour boucle"/>
      <sheetName val="чел европа+ от сми"/>
      <sheetName val="Channelvorgabe"/>
      <sheetName val="Format"/>
      <sheetName val="plan-gaz1"/>
      <sheetName val="Network"/>
      <sheetName val="Placement"/>
      <sheetName val="Sites"/>
      <sheetName val="общий"/>
      <sheetName val="nieakt"/>
      <sheetName val="ppranalysis"/>
      <sheetName val="Laikai rad"/>
      <sheetName val="Controls"/>
      <sheetName val="Slide 10 - gp per kg"/>
      <sheetName val="Vehicles"/>
      <sheetName val="Copies"/>
      <sheetName val="Campaign_Accumulated__R_and_F5"/>
      <sheetName val="CAMPAIGN_AVERAGE_F5"/>
      <sheetName val="_Total5"/>
      <sheetName val="TV_summary_by_month5"/>
      <sheetName val="OWNPROD_LAT4"/>
      <sheetName val="Data_USA_Cdn$4"/>
      <sheetName val="Data_USA_US$4"/>
      <sheetName val="L_свод4"/>
      <sheetName val="Gazete_teaser4"/>
      <sheetName val="Расчет_по_Регионам4"/>
      <sheetName val="Клипы_(2)4"/>
      <sheetName val="Outdoor_St-Peter_June4"/>
      <sheetName val="tv_spot_list4"/>
      <sheetName val="TAB_MOD4"/>
      <sheetName val="REN_TV4"/>
      <sheetName val="TAB_REG4"/>
      <sheetName val="TV_management4"/>
      <sheetName val="novy_24"/>
      <sheetName val="ثرسنل_(24"/>
      <sheetName val="Media_Plan_UAH2"/>
      <sheetName val="North_2"/>
      <sheetName val="Auto_ru2"/>
      <sheetName val="МИНИМАЛЬНАЯ_опция2"/>
      <sheetName val="Media__Октябрь2"/>
      <sheetName val="Таргетинг_по_аудиториям2"/>
      <sheetName val="Соц_сети2"/>
      <sheetName val="Пример_объявлений_Бренд_кампан2"/>
      <sheetName val="Ключевые_запросы2"/>
      <sheetName val="Расчет_и_прогнозы2"/>
      <sheetName val="budget_data1"/>
      <sheetName val="Media-plan_primary2"/>
      <sheetName val="Name_Check1"/>
      <sheetName val="Procedural_Controls_-_AP1"/>
      <sheetName val="Конструктор_недели1"/>
      <sheetName val="Date_21"/>
      <sheetName val="Programmatic_Video1"/>
      <sheetName val="TA_data_Nielsen_UA1"/>
      <sheetName val="Нац_ТВ_2019_13_081"/>
      <sheetName val="Project_Summary1"/>
      <sheetName val="Please_wait___1"/>
      <sheetName val="PY_2002"/>
      <sheetName val="v7_61"/>
      <sheetName val="тайминг_v7_51"/>
      <sheetName val="Year_3"/>
      <sheetName val="19_02-25_02"/>
      <sheetName val="26_02-04_03"/>
      <sheetName val="05_03-11_03"/>
      <sheetName val="12_03-18_03"/>
      <sheetName val="19_03-25_03"/>
      <sheetName val="Report_PPC"/>
      <sheetName val="CPE_-_MUESTREOS_NUEVOS_2020"/>
      <sheetName val="Col_mes"/>
      <sheetName val="Col_FY"/>
      <sheetName val="Maximos_Col_2020"/>
      <sheetName val="Input_Gasto_Campañal"/>
      <sheetName val="Input_Gasto_Mensual"/>
      <sheetName val="MAIL_PPTO_-_SEPT_24"/>
      <sheetName val="Per_mes"/>
      <sheetName val="Ecu_mes"/>
      <sheetName val="Per_FY"/>
      <sheetName val="Ecu_FY"/>
      <sheetName val="Personnel Costs"/>
    </sheetNames>
    <sheetDataSet>
      <sheetData sheetId="1">
        <row r="6">
          <cell r="B6">
            <v>30</v>
          </cell>
          <cell r="C6">
            <v>1.8025654037991035E-06</v>
          </cell>
          <cell r="D6">
            <v>5.792324144929599E-05</v>
          </cell>
          <cell r="E6">
            <v>0.0012274158693529225</v>
          </cell>
          <cell r="F6">
            <v>0.01736268910660697</v>
          </cell>
          <cell r="G6">
            <v>0.1648921246234996</v>
          </cell>
          <cell r="H6">
            <v>1.0596624759780147</v>
          </cell>
          <cell r="I6">
            <v>4.662541170347249</v>
          </cell>
          <cell r="J6">
            <v>14.301120768028573</v>
          </cell>
          <cell r="K6">
            <v>31.44251520174892</v>
          </cell>
          <cell r="L6">
            <v>41.67272345542011</v>
          </cell>
          <cell r="M6">
            <v>51.71465245163421</v>
          </cell>
          <cell r="N6">
            <v>60.591897756525796</v>
          </cell>
          <cell r="O6">
            <v>66.40638045095216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48"/>
  <sheetViews>
    <sheetView tabSelected="1" view="pageBreakPreview" zoomScaleSheetLayoutView="100" zoomScalePageLayoutView="0" workbookViewId="0" topLeftCell="A3">
      <selection activeCell="B3" sqref="B3"/>
    </sheetView>
  </sheetViews>
  <sheetFormatPr defaultColWidth="9.00390625" defaultRowHeight="12.75" outlineLevelRow="1"/>
  <cols>
    <col min="1" max="1" width="5.75390625" style="26" customWidth="1"/>
    <col min="2" max="2" width="14.375" style="13" customWidth="1"/>
    <col min="3" max="3" width="18.375" style="26" customWidth="1"/>
    <col min="4" max="4" width="20.375" style="13" customWidth="1"/>
    <col min="5" max="5" width="21.625" style="13" customWidth="1"/>
    <col min="6" max="6" width="12.375" style="13" customWidth="1"/>
    <col min="7" max="7" width="6.875" style="13" customWidth="1"/>
    <col min="8" max="8" width="5.25390625" style="13" customWidth="1"/>
    <col min="9" max="9" width="4.875" style="13" customWidth="1"/>
    <col min="10" max="10" width="5.25390625" style="13" customWidth="1"/>
    <col min="11" max="11" width="4.25390625" style="13" customWidth="1"/>
    <col min="12" max="12" width="5.375" style="13" customWidth="1"/>
    <col min="13" max="13" width="5.625" style="13" customWidth="1"/>
    <col min="14" max="16384" width="9.125" style="13" customWidth="1"/>
  </cols>
  <sheetData>
    <row r="1" spans="4:6" ht="21" customHeight="1" hidden="1" outlineLevel="1">
      <c r="D1" s="11"/>
      <c r="E1" s="11"/>
      <c r="F1" s="45" t="s">
        <v>1</v>
      </c>
    </row>
    <row r="2" spans="4:7" ht="64.5" customHeight="1" hidden="1" outlineLevel="1">
      <c r="D2" s="278" t="s">
        <v>114</v>
      </c>
      <c r="E2" s="278"/>
      <c r="F2" s="278"/>
      <c r="G2" s="27"/>
    </row>
    <row r="3" ht="17.25" customHeight="1" collapsed="1"/>
    <row r="4" spans="1:7" ht="30" customHeight="1">
      <c r="A4" s="279" t="s">
        <v>83</v>
      </c>
      <c r="B4" s="279"/>
      <c r="C4" s="279"/>
      <c r="D4" s="279"/>
      <c r="E4" s="279"/>
      <c r="F4" s="279"/>
      <c r="G4" s="28"/>
    </row>
    <row r="5" spans="2:7" ht="21" customHeight="1">
      <c r="B5" s="41"/>
      <c r="C5" s="41"/>
      <c r="D5" s="41"/>
      <c r="E5" s="42"/>
      <c r="F5" s="59" t="s">
        <v>137</v>
      </c>
      <c r="G5" s="28"/>
    </row>
    <row r="6" ht="5.25" customHeight="1">
      <c r="G6" s="29"/>
    </row>
    <row r="7" spans="1:7" s="11" customFormat="1" ht="15" customHeight="1">
      <c r="A7" s="51" t="s">
        <v>11</v>
      </c>
      <c r="B7" s="280" t="s">
        <v>37</v>
      </c>
      <c r="C7" s="280"/>
      <c r="D7" s="280"/>
      <c r="E7" s="280"/>
      <c r="F7" s="280"/>
      <c r="G7" s="52"/>
    </row>
    <row r="8" spans="2:7" ht="4.5" customHeight="1">
      <c r="B8" s="39"/>
      <c r="C8" s="39"/>
      <c r="D8" s="39"/>
      <c r="E8" s="39"/>
      <c r="F8" s="39"/>
      <c r="G8" s="29"/>
    </row>
    <row r="9" spans="1:7" s="11" customFormat="1" ht="51" customHeight="1">
      <c r="A9" s="55" t="s">
        <v>25</v>
      </c>
      <c r="B9" s="275" t="s">
        <v>42</v>
      </c>
      <c r="C9" s="274"/>
      <c r="D9" s="274"/>
      <c r="E9" s="274"/>
      <c r="F9" s="274"/>
      <c r="G9" s="52"/>
    </row>
    <row r="10" spans="1:8" s="11" customFormat="1" ht="90.75" customHeight="1">
      <c r="A10" s="55" t="s">
        <v>26</v>
      </c>
      <c r="B10" s="275" t="s">
        <v>41</v>
      </c>
      <c r="C10" s="274"/>
      <c r="D10" s="274"/>
      <c r="E10" s="274"/>
      <c r="F10" s="274"/>
      <c r="G10" s="56"/>
      <c r="H10" s="56"/>
    </row>
    <row r="11" spans="1:8" s="11" customFormat="1" ht="68.25" customHeight="1">
      <c r="A11" s="55" t="s">
        <v>27</v>
      </c>
      <c r="B11" s="275" t="s">
        <v>40</v>
      </c>
      <c r="C11" s="274"/>
      <c r="D11" s="274"/>
      <c r="E11" s="274"/>
      <c r="F11" s="274"/>
      <c r="G11" s="56"/>
      <c r="H11" s="56"/>
    </row>
    <row r="12" spans="1:8" s="11" customFormat="1" ht="72" customHeight="1">
      <c r="A12" s="55" t="s">
        <v>28</v>
      </c>
      <c r="B12" s="275" t="s">
        <v>106</v>
      </c>
      <c r="C12" s="275"/>
      <c r="D12" s="275"/>
      <c r="E12" s="275"/>
      <c r="F12" s="275"/>
      <c r="G12" s="56"/>
      <c r="H12" s="56"/>
    </row>
    <row r="13" spans="1:8" s="11" customFormat="1" ht="48.75" customHeight="1">
      <c r="A13" s="55" t="s">
        <v>29</v>
      </c>
      <c r="B13" s="275" t="s">
        <v>107</v>
      </c>
      <c r="C13" s="275"/>
      <c r="D13" s="275"/>
      <c r="E13" s="275"/>
      <c r="F13" s="275"/>
      <c r="G13" s="56"/>
      <c r="H13" s="56"/>
    </row>
    <row r="14" spans="1:6" s="11" customFormat="1" ht="60.75" customHeight="1">
      <c r="A14" s="55" t="s">
        <v>30</v>
      </c>
      <c r="B14" s="275" t="s">
        <v>108</v>
      </c>
      <c r="C14" s="275"/>
      <c r="D14" s="275"/>
      <c r="E14" s="275"/>
      <c r="F14" s="275"/>
    </row>
    <row r="15" spans="1:8" s="11" customFormat="1" ht="43.5" customHeight="1">
      <c r="A15" s="55" t="s">
        <v>31</v>
      </c>
      <c r="B15" s="274" t="s">
        <v>112</v>
      </c>
      <c r="C15" s="274"/>
      <c r="D15" s="274"/>
      <c r="E15" s="274"/>
      <c r="F15" s="274"/>
      <c r="G15" s="56"/>
      <c r="H15" s="56"/>
    </row>
    <row r="16" spans="1:8" s="11" customFormat="1" ht="60.75" customHeight="1">
      <c r="A16" s="55" t="s">
        <v>32</v>
      </c>
      <c r="B16" s="274" t="s">
        <v>74</v>
      </c>
      <c r="C16" s="274"/>
      <c r="D16" s="274"/>
      <c r="E16" s="274"/>
      <c r="F16" s="274"/>
      <c r="G16" s="56"/>
      <c r="H16" s="56"/>
    </row>
    <row r="17" spans="1:6" s="11" customFormat="1" ht="52.5" customHeight="1">
      <c r="A17" s="125" t="s">
        <v>140</v>
      </c>
      <c r="B17" s="276" t="s">
        <v>139</v>
      </c>
      <c r="C17" s="277"/>
      <c r="D17" s="277"/>
      <c r="E17" s="277"/>
      <c r="F17" s="277"/>
    </row>
    <row r="18" ht="52.5" customHeight="1">
      <c r="A18" s="125"/>
    </row>
    <row r="29" ht="15">
      <c r="C29" s="13"/>
    </row>
    <row r="30" ht="15">
      <c r="C30" s="13"/>
    </row>
    <row r="31" spans="3:7" ht="15">
      <c r="C31" s="13"/>
      <c r="G31" s="29"/>
    </row>
    <row r="32" spans="3:8" ht="15">
      <c r="C32" s="13"/>
      <c r="G32" s="29"/>
      <c r="H32" s="29"/>
    </row>
    <row r="33" ht="15">
      <c r="C33" s="13"/>
    </row>
    <row r="34" ht="15">
      <c r="C34" s="13"/>
    </row>
    <row r="35" ht="15">
      <c r="C35" s="13"/>
    </row>
    <row r="36" ht="15">
      <c r="C36" s="13"/>
    </row>
    <row r="37" spans="1:6" ht="15">
      <c r="A37" s="44"/>
      <c r="B37" s="20"/>
      <c r="C37" s="22"/>
      <c r="D37" s="19"/>
      <c r="E37" s="19"/>
      <c r="F37" s="19"/>
    </row>
    <row r="38" spans="1:6" ht="29.25" customHeight="1">
      <c r="A38" s="44"/>
      <c r="B38" s="40"/>
      <c r="C38" s="40"/>
      <c r="D38" s="40"/>
      <c r="E38" s="40"/>
      <c r="F38" s="40"/>
    </row>
    <row r="39" spans="1:6" ht="13.5" customHeight="1">
      <c r="A39" s="44"/>
      <c r="B39" s="20"/>
      <c r="C39" s="22"/>
      <c r="D39" s="19"/>
      <c r="E39" s="19"/>
      <c r="F39" s="19"/>
    </row>
    <row r="40" spans="1:6" ht="13.5" customHeight="1">
      <c r="A40" s="44"/>
      <c r="B40" s="20"/>
      <c r="C40" s="22"/>
      <c r="D40" s="19"/>
      <c r="E40" s="19"/>
      <c r="F40" s="19"/>
    </row>
    <row r="41" spans="1:6" ht="13.5" customHeight="1">
      <c r="A41" s="44"/>
      <c r="B41" s="20"/>
      <c r="C41" s="22"/>
      <c r="D41" s="19"/>
      <c r="E41" s="19"/>
      <c r="F41" s="19"/>
    </row>
    <row r="42" spans="2:8" ht="10.5" customHeight="1">
      <c r="B42" s="30"/>
      <c r="C42" s="31"/>
      <c r="D42" s="30"/>
      <c r="E42" s="30"/>
      <c r="F42" s="30"/>
      <c r="G42" s="32"/>
      <c r="H42" s="32"/>
    </row>
    <row r="43" spans="2:8" ht="10.5" customHeight="1">
      <c r="B43" s="30"/>
      <c r="C43" s="31"/>
      <c r="D43" s="30"/>
      <c r="E43" s="30"/>
      <c r="F43" s="30"/>
      <c r="G43" s="32"/>
      <c r="H43" s="32"/>
    </row>
    <row r="44" ht="10.5" customHeight="1"/>
    <row r="45" spans="1:11" s="33" customFormat="1" ht="24" customHeight="1">
      <c r="A45" s="34"/>
      <c r="C45" s="34"/>
      <c r="I45" s="35"/>
      <c r="J45" s="35"/>
      <c r="K45" s="35"/>
    </row>
    <row r="46" ht="30.75" customHeight="1"/>
    <row r="47" spans="9:12" ht="27.75" customHeight="1">
      <c r="I47" s="2"/>
      <c r="J47" s="2"/>
      <c r="K47" s="2"/>
      <c r="L47" s="2"/>
    </row>
    <row r="48" spans="9:12" ht="27" customHeight="1">
      <c r="I48" s="3"/>
      <c r="J48" s="3"/>
      <c r="K48" s="3"/>
      <c r="L48" s="3"/>
    </row>
    <row r="49" ht="30" customHeight="1"/>
    <row r="50" ht="36.75" customHeight="1"/>
  </sheetData>
  <sheetProtection/>
  <mergeCells count="12">
    <mergeCell ref="D2:F2"/>
    <mergeCell ref="A4:F4"/>
    <mergeCell ref="B9:F9"/>
    <mergeCell ref="B7:F7"/>
    <mergeCell ref="B14:F14"/>
    <mergeCell ref="B15:F15"/>
    <mergeCell ref="B16:F16"/>
    <mergeCell ref="B12:F12"/>
    <mergeCell ref="B13:F13"/>
    <mergeCell ref="B17:F17"/>
    <mergeCell ref="B10:F10"/>
    <mergeCell ref="B11:F11"/>
  </mergeCells>
  <printOptions/>
  <pageMargins left="0.66" right="0.25" top="0.48" bottom="0.31" header="0.16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F12"/>
  <sheetViews>
    <sheetView zoomScaleSheetLayoutView="100" zoomScalePageLayoutView="0" workbookViewId="0" topLeftCell="A1">
      <selection activeCell="L18" sqref="L18"/>
    </sheetView>
  </sheetViews>
  <sheetFormatPr defaultColWidth="9.00390625" defaultRowHeight="12.75"/>
  <cols>
    <col min="1" max="1" width="7.00390625" style="10" customWidth="1"/>
    <col min="2" max="2" width="20.00390625" style="1" customWidth="1"/>
    <col min="3" max="3" width="26.25390625" style="1" customWidth="1"/>
    <col min="4" max="4" width="22.75390625" style="1" customWidth="1"/>
    <col min="5" max="5" width="22.375" style="1" customWidth="1"/>
    <col min="6" max="6" width="6.75390625" style="1" customWidth="1"/>
    <col min="7" max="16384" width="9.125" style="1" customWidth="1"/>
  </cols>
  <sheetData>
    <row r="1" spans="1:5" s="11" customFormat="1" ht="33.75" customHeight="1">
      <c r="A1" s="273" t="s">
        <v>10</v>
      </c>
      <c r="B1" s="281" t="s">
        <v>133</v>
      </c>
      <c r="C1" s="281"/>
      <c r="D1" s="281"/>
      <c r="E1" s="281"/>
    </row>
    <row r="2" spans="1:6" s="11" customFormat="1" ht="7.5" customHeight="1">
      <c r="A2" s="47"/>
      <c r="B2" s="18"/>
      <c r="C2" s="18"/>
      <c r="D2" s="18"/>
      <c r="E2" s="18"/>
      <c r="F2" s="46"/>
    </row>
    <row r="3" spans="1:5" s="5" customFormat="1" ht="6" customHeight="1" thickBot="1">
      <c r="A3" s="1"/>
      <c r="B3" s="18"/>
      <c r="C3" s="18"/>
      <c r="D3" s="18"/>
      <c r="E3" s="18"/>
    </row>
    <row r="4" spans="1:5" s="11" customFormat="1" ht="48.75" customHeight="1" thickBot="1">
      <c r="A4" s="1"/>
      <c r="B4" s="43" t="s">
        <v>7</v>
      </c>
      <c r="C4" s="49" t="s">
        <v>9</v>
      </c>
      <c r="D4" s="50" t="s">
        <v>39</v>
      </c>
      <c r="E4" s="50" t="s">
        <v>38</v>
      </c>
    </row>
    <row r="5" spans="1:5" s="11" customFormat="1" ht="30.75" customHeight="1">
      <c r="A5" s="1"/>
      <c r="B5" s="282" t="s">
        <v>5</v>
      </c>
      <c r="C5" s="14" t="s">
        <v>79</v>
      </c>
      <c r="D5" s="36">
        <f aca="true" t="shared" si="0" ref="D5:D10">ROUND(E5/1.2,2)</f>
        <v>41.67</v>
      </c>
      <c r="E5" s="62">
        <v>50</v>
      </c>
    </row>
    <row r="6" spans="1:5" s="11" customFormat="1" ht="53.25" customHeight="1">
      <c r="A6" s="1"/>
      <c r="B6" s="283"/>
      <c r="C6" s="14" t="s">
        <v>85</v>
      </c>
      <c r="D6" s="36">
        <f t="shared" si="0"/>
        <v>100</v>
      </c>
      <c r="E6" s="62">
        <v>120</v>
      </c>
    </row>
    <row r="7" spans="1:5" s="11" customFormat="1" ht="39.75" customHeight="1" thickBot="1">
      <c r="A7" s="1"/>
      <c r="B7" s="283"/>
      <c r="C7" s="14" t="s">
        <v>87</v>
      </c>
      <c r="D7" s="36">
        <f t="shared" si="0"/>
        <v>75</v>
      </c>
      <c r="E7" s="62">
        <v>90</v>
      </c>
    </row>
    <row r="8" spans="1:5" s="11" customFormat="1" ht="31.5" customHeight="1">
      <c r="A8" s="1"/>
      <c r="B8" s="282" t="s">
        <v>6</v>
      </c>
      <c r="C8" s="17" t="s">
        <v>13</v>
      </c>
      <c r="D8" s="37">
        <f t="shared" si="0"/>
        <v>41.67</v>
      </c>
      <c r="E8" s="63">
        <v>50</v>
      </c>
    </row>
    <row r="9" spans="1:5" s="11" customFormat="1" ht="38.25" customHeight="1">
      <c r="A9" s="1"/>
      <c r="B9" s="283"/>
      <c r="C9" s="14" t="s">
        <v>86</v>
      </c>
      <c r="D9" s="36">
        <f t="shared" si="0"/>
        <v>58.33</v>
      </c>
      <c r="E9" s="62">
        <v>70</v>
      </c>
    </row>
    <row r="10" spans="1:5" s="11" customFormat="1" ht="30.75" customHeight="1" thickBot="1">
      <c r="A10" s="1"/>
      <c r="B10" s="284"/>
      <c r="C10" s="15" t="s">
        <v>14</v>
      </c>
      <c r="D10" s="38">
        <f t="shared" si="0"/>
        <v>75</v>
      </c>
      <c r="E10" s="64">
        <v>90</v>
      </c>
    </row>
    <row r="11" ht="33.75" customHeight="1"/>
    <row r="12" spans="1:5" ht="24.75" customHeight="1">
      <c r="A12" s="285" t="s">
        <v>141</v>
      </c>
      <c r="B12" s="285"/>
      <c r="C12" s="285"/>
      <c r="D12" s="285"/>
      <c r="E12" s="285"/>
    </row>
  </sheetData>
  <sheetProtection/>
  <mergeCells count="4">
    <mergeCell ref="B1:E1"/>
    <mergeCell ref="B5:B7"/>
    <mergeCell ref="B8:B10"/>
    <mergeCell ref="A12:E12"/>
  </mergeCells>
  <printOptions/>
  <pageMargins left="0.32" right="0.25" top="0.35" bottom="0.31" header="0.16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N79"/>
  <sheetViews>
    <sheetView zoomScaleSheetLayoutView="100" zoomScalePageLayoutView="0" workbookViewId="0" topLeftCell="A1">
      <selection activeCell="L18" sqref="L18"/>
    </sheetView>
  </sheetViews>
  <sheetFormatPr defaultColWidth="9.00390625" defaultRowHeight="12.75" outlineLevelRow="1" outlineLevelCol="1"/>
  <cols>
    <col min="1" max="1" width="4.25390625" style="71" customWidth="1"/>
    <col min="2" max="2" width="13.875" style="1" customWidth="1"/>
    <col min="3" max="3" width="13.625" style="1" customWidth="1"/>
    <col min="4" max="4" width="13.00390625" style="1" customWidth="1"/>
    <col min="5" max="5" width="12.125" style="1" customWidth="1"/>
    <col min="6" max="6" width="9.125" style="1" customWidth="1"/>
    <col min="7" max="7" width="1.75390625" style="1" customWidth="1"/>
    <col min="8" max="9" width="13.625" style="1" customWidth="1"/>
    <col min="10" max="11" width="12.375" style="1" customWidth="1"/>
    <col min="12" max="12" width="7.375" style="1" customWidth="1"/>
    <col min="13" max="13" width="5.875" style="1" customWidth="1"/>
    <col min="14" max="14" width="5.625" style="1" hidden="1" customWidth="1" outlineLevel="1"/>
    <col min="15" max="15" width="5.75390625" style="1" customWidth="1" collapsed="1"/>
    <col min="16" max="16" width="5.125" style="1" customWidth="1"/>
    <col min="17" max="17" width="5.00390625" style="1" customWidth="1"/>
    <col min="18" max="18" width="5.375" style="1" customWidth="1"/>
    <col min="19" max="19" width="18.375" style="1" customWidth="1"/>
    <col min="20" max="16384" width="9.125" style="1" customWidth="1"/>
  </cols>
  <sheetData>
    <row r="1" spans="1:12" ht="12.75" customHeight="1">
      <c r="A1" s="72"/>
      <c r="B1" s="4"/>
      <c r="C1" s="4"/>
      <c r="E1" s="9"/>
      <c r="F1" s="9"/>
      <c r="K1" s="316" t="s">
        <v>2</v>
      </c>
      <c r="L1" s="316"/>
    </row>
    <row r="2" spans="1:12" ht="43.5" customHeight="1">
      <c r="A2" s="72"/>
      <c r="B2" s="4"/>
      <c r="C2" s="4"/>
      <c r="E2" s="9"/>
      <c r="F2" s="9"/>
      <c r="I2" s="316" t="s">
        <v>82</v>
      </c>
      <c r="J2" s="316"/>
      <c r="K2" s="316"/>
      <c r="L2" s="316"/>
    </row>
    <row r="3" spans="1:6" ht="6" customHeight="1">
      <c r="A3" s="72"/>
      <c r="B3" s="4"/>
      <c r="C3" s="4"/>
      <c r="D3" s="69"/>
      <c r="E3" s="69"/>
      <c r="F3" s="69"/>
    </row>
    <row r="4" spans="1:12" s="25" customFormat="1" ht="30.75" customHeight="1">
      <c r="A4" s="317" t="s">
        <v>80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</row>
    <row r="5" spans="1:12" s="53" customFormat="1" ht="15" customHeight="1">
      <c r="A5" s="71" t="s">
        <v>11</v>
      </c>
      <c r="B5" s="287" t="s">
        <v>49</v>
      </c>
      <c r="C5" s="287"/>
      <c r="D5" s="287"/>
      <c r="E5" s="287"/>
      <c r="F5" s="287"/>
      <c r="G5" s="54"/>
      <c r="H5" s="54"/>
      <c r="I5" s="54"/>
      <c r="K5" s="297"/>
      <c r="L5" s="297"/>
    </row>
    <row r="6" spans="1:12" ht="20.25" customHeight="1">
      <c r="A6" s="285" t="s">
        <v>15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</row>
    <row r="7" spans="1:7" ht="21.75" customHeight="1" thickBot="1">
      <c r="A7" s="118" t="s">
        <v>25</v>
      </c>
      <c r="B7" s="290" t="s">
        <v>64</v>
      </c>
      <c r="C7" s="290"/>
      <c r="D7" s="290"/>
      <c r="E7" s="290"/>
      <c r="F7" s="290"/>
      <c r="G7" s="4"/>
    </row>
    <row r="8" spans="1:8" ht="15" customHeight="1" thickBot="1">
      <c r="A8" s="118"/>
      <c r="B8" s="164" t="s">
        <v>89</v>
      </c>
      <c r="C8" s="165" t="s">
        <v>90</v>
      </c>
      <c r="D8" s="9"/>
      <c r="E8" s="160"/>
      <c r="F8" s="163"/>
      <c r="G8" s="163"/>
      <c r="H8" s="163"/>
    </row>
    <row r="9" spans="1:7" ht="15.75" customHeight="1">
      <c r="A9" s="118"/>
      <c r="B9" s="166" t="s">
        <v>91</v>
      </c>
      <c r="C9" s="167">
        <v>1</v>
      </c>
      <c r="G9" s="4"/>
    </row>
    <row r="10" spans="1:7" ht="15.75" customHeight="1">
      <c r="A10" s="118"/>
      <c r="B10" s="168" t="s">
        <v>92</v>
      </c>
      <c r="C10" s="169">
        <v>1.15</v>
      </c>
      <c r="G10" s="4"/>
    </row>
    <row r="11" spans="1:7" ht="15.75" customHeight="1">
      <c r="A11" s="118"/>
      <c r="B11" s="168" t="s">
        <v>93</v>
      </c>
      <c r="C11" s="169">
        <v>1.15</v>
      </c>
      <c r="G11" s="4"/>
    </row>
    <row r="12" spans="1:7" ht="15.75" customHeight="1">
      <c r="A12" s="118"/>
      <c r="B12" s="168" t="s">
        <v>94</v>
      </c>
      <c r="C12" s="170">
        <v>1.15</v>
      </c>
      <c r="G12" s="4"/>
    </row>
    <row r="13" spans="1:7" ht="15.75" customHeight="1">
      <c r="A13" s="118"/>
      <c r="B13" s="168" t="s">
        <v>95</v>
      </c>
      <c r="C13" s="170">
        <v>1.2</v>
      </c>
      <c r="G13" s="4"/>
    </row>
    <row r="14" spans="1:7" ht="15.75" customHeight="1">
      <c r="A14" s="118"/>
      <c r="B14" s="168" t="s">
        <v>96</v>
      </c>
      <c r="C14" s="170">
        <v>1.1</v>
      </c>
      <c r="G14" s="4"/>
    </row>
    <row r="15" spans="1:7" ht="15.75" customHeight="1">
      <c r="A15" s="118"/>
      <c r="B15" s="168" t="s">
        <v>97</v>
      </c>
      <c r="C15" s="170">
        <v>1</v>
      </c>
      <c r="E15" s="161"/>
      <c r="F15" s="162"/>
      <c r="G15" s="4"/>
    </row>
    <row r="16" spans="1:7" ht="15.75" customHeight="1">
      <c r="A16" s="118"/>
      <c r="B16" s="168" t="s">
        <v>98</v>
      </c>
      <c r="C16" s="171">
        <v>1</v>
      </c>
      <c r="E16" s="161"/>
      <c r="F16" s="162"/>
      <c r="G16" s="4"/>
    </row>
    <row r="17" spans="1:7" ht="15.75" customHeight="1">
      <c r="A17" s="118"/>
      <c r="B17" s="168" t="s">
        <v>99</v>
      </c>
      <c r="C17" s="172">
        <v>1.15</v>
      </c>
      <c r="E17" s="161"/>
      <c r="F17" s="162"/>
      <c r="G17" s="4"/>
    </row>
    <row r="18" spans="1:7" ht="15.75" customHeight="1">
      <c r="A18" s="118"/>
      <c r="B18" s="168" t="s">
        <v>100</v>
      </c>
      <c r="C18" s="172">
        <v>1.2</v>
      </c>
      <c r="E18" s="161"/>
      <c r="F18" s="162"/>
      <c r="G18" s="4"/>
    </row>
    <row r="19" spans="1:7" ht="15.75" customHeight="1">
      <c r="A19" s="118"/>
      <c r="B19" s="168" t="s">
        <v>101</v>
      </c>
      <c r="C19" s="172">
        <v>1.25</v>
      </c>
      <c r="E19" s="161"/>
      <c r="F19" s="162"/>
      <c r="G19" s="4"/>
    </row>
    <row r="20" spans="1:7" ht="15.75" customHeight="1" thickBot="1">
      <c r="A20" s="118"/>
      <c r="B20" s="173" t="s">
        <v>88</v>
      </c>
      <c r="C20" s="174">
        <v>1.35</v>
      </c>
      <c r="E20" s="161"/>
      <c r="F20" s="162"/>
      <c r="G20" s="4"/>
    </row>
    <row r="21" spans="1:9" ht="20.25" customHeight="1">
      <c r="A21" s="118" t="s">
        <v>26</v>
      </c>
      <c r="B21" s="290" t="s">
        <v>65</v>
      </c>
      <c r="C21" s="290"/>
      <c r="D21" s="290"/>
      <c r="E21" s="290"/>
      <c r="F21" s="290"/>
      <c r="G21" s="290"/>
      <c r="H21" s="290"/>
      <c r="I21" s="290"/>
    </row>
    <row r="22" spans="1:9" ht="15" customHeight="1">
      <c r="A22" s="118" t="s">
        <v>27</v>
      </c>
      <c r="B22" s="300" t="s">
        <v>117</v>
      </c>
      <c r="C22" s="300"/>
      <c r="D22" s="300"/>
      <c r="E22" s="300"/>
      <c r="F22" s="300"/>
      <c r="G22" s="300"/>
      <c r="H22" s="300"/>
      <c r="I22" s="300"/>
    </row>
    <row r="23" spans="1:9" ht="18" customHeight="1">
      <c r="A23" s="118"/>
      <c r="B23" s="303" t="s">
        <v>47</v>
      </c>
      <c r="C23" s="303"/>
      <c r="D23" s="303"/>
      <c r="E23" s="303"/>
      <c r="F23" s="303"/>
      <c r="G23" s="303"/>
      <c r="H23" s="303"/>
      <c r="I23" s="303"/>
    </row>
    <row r="24" spans="1:9" ht="18.75" customHeight="1">
      <c r="A24" s="118" t="s">
        <v>28</v>
      </c>
      <c r="B24" s="301" t="s">
        <v>66</v>
      </c>
      <c r="C24" s="301"/>
      <c r="D24" s="301"/>
      <c r="E24" s="301"/>
      <c r="F24" s="301"/>
      <c r="G24" s="301"/>
      <c r="H24" s="301"/>
      <c r="I24" s="301"/>
    </row>
    <row r="25" spans="1:12" ht="30" customHeight="1">
      <c r="A25" s="119"/>
      <c r="B25" s="302" t="s">
        <v>142</v>
      </c>
      <c r="C25" s="302"/>
      <c r="D25" s="302"/>
      <c r="E25" s="302"/>
      <c r="F25" s="302"/>
      <c r="G25" s="302"/>
      <c r="H25" s="302"/>
      <c r="I25" s="302"/>
      <c r="J25" s="302"/>
      <c r="K25" s="302"/>
      <c r="L25" s="302"/>
    </row>
    <row r="26" spans="1:12" s="13" customFormat="1" ht="21" customHeight="1">
      <c r="A26" s="122" t="s">
        <v>62</v>
      </c>
      <c r="B26" s="307" t="s">
        <v>67</v>
      </c>
      <c r="C26" s="307"/>
      <c r="D26" s="307"/>
      <c r="E26" s="307"/>
      <c r="F26" s="307"/>
      <c r="G26" s="307"/>
      <c r="H26" s="307"/>
      <c r="I26" s="307"/>
      <c r="J26" s="307"/>
      <c r="K26" s="307"/>
      <c r="L26" s="307"/>
    </row>
    <row r="27" spans="1:12" s="13" customFormat="1" ht="21" customHeight="1">
      <c r="A27" s="122" t="s">
        <v>63</v>
      </c>
      <c r="B27" s="307" t="s">
        <v>115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307"/>
    </row>
    <row r="28" spans="1:9" ht="21" customHeight="1">
      <c r="A28" s="176" t="s">
        <v>31</v>
      </c>
      <c r="B28" s="306" t="s">
        <v>84</v>
      </c>
      <c r="C28" s="306"/>
      <c r="D28" s="306"/>
      <c r="E28" s="306"/>
      <c r="F28" s="306"/>
      <c r="G28" s="306"/>
      <c r="H28" s="306"/>
      <c r="I28" s="306"/>
    </row>
    <row r="29" spans="1:12" ht="28.5" customHeight="1" hidden="1" outlineLevel="1">
      <c r="A29" s="272" t="s">
        <v>32</v>
      </c>
      <c r="B29" s="308" t="s">
        <v>138</v>
      </c>
      <c r="C29" s="309"/>
      <c r="D29" s="309"/>
      <c r="E29" s="309"/>
      <c r="F29" s="309"/>
      <c r="G29" s="309"/>
      <c r="H29" s="309"/>
      <c r="I29" s="309"/>
      <c r="J29" s="309"/>
      <c r="K29" s="309"/>
      <c r="L29" s="309"/>
    </row>
    <row r="30" spans="1:7" s="25" customFormat="1" ht="15.75" collapsed="1">
      <c r="A30" s="114" t="s">
        <v>10</v>
      </c>
      <c r="B30" s="305" t="s">
        <v>48</v>
      </c>
      <c r="C30" s="305"/>
      <c r="D30" s="305"/>
      <c r="E30" s="305"/>
      <c r="F30" s="305"/>
      <c r="G30" s="305"/>
    </row>
    <row r="31" spans="1:12" s="10" customFormat="1" ht="20.25" customHeight="1">
      <c r="A31" s="120" t="s">
        <v>12</v>
      </c>
      <c r="B31" s="289" t="s">
        <v>45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89"/>
    </row>
    <row r="32" spans="1:12" s="10" customFormat="1" ht="19.5" customHeight="1">
      <c r="A32" s="120" t="s">
        <v>60</v>
      </c>
      <c r="B32" s="289" t="s">
        <v>116</v>
      </c>
      <c r="C32" s="289"/>
      <c r="D32" s="289"/>
      <c r="E32" s="289"/>
      <c r="F32" s="289"/>
      <c r="G32" s="289"/>
      <c r="H32" s="289"/>
      <c r="I32" s="289"/>
      <c r="J32" s="289"/>
      <c r="K32" s="289"/>
      <c r="L32" s="289"/>
    </row>
    <row r="33" spans="1:6" s="10" customFormat="1" ht="19.5" customHeight="1" thickBot="1">
      <c r="A33" s="120" t="s">
        <v>55</v>
      </c>
      <c r="B33" s="289" t="s">
        <v>46</v>
      </c>
      <c r="C33" s="289"/>
      <c r="D33" s="289"/>
      <c r="E33" s="289"/>
      <c r="F33" s="289"/>
    </row>
    <row r="34" spans="1:6" s="139" customFormat="1" ht="18" customHeight="1" thickBot="1">
      <c r="A34" s="138"/>
      <c r="B34" s="323" t="s">
        <v>36</v>
      </c>
      <c r="C34" s="324"/>
      <c r="D34" s="324"/>
      <c r="E34" s="325"/>
      <c r="F34" s="291" t="s">
        <v>16</v>
      </c>
    </row>
    <row r="35" spans="1:7" s="58" customFormat="1" ht="30" customHeight="1" thickBot="1">
      <c r="A35" s="121"/>
      <c r="B35" s="294" t="s">
        <v>34</v>
      </c>
      <c r="C35" s="295"/>
      <c r="D35" s="298" t="s">
        <v>35</v>
      </c>
      <c r="E35" s="299"/>
      <c r="F35" s="292"/>
      <c r="G35" s="139"/>
    </row>
    <row r="36" spans="1:7" s="58" customFormat="1" ht="15" customHeight="1" thickBot="1">
      <c r="A36" s="121"/>
      <c r="B36" s="140" t="s">
        <v>3</v>
      </c>
      <c r="C36" s="141" t="s">
        <v>4</v>
      </c>
      <c r="D36" s="140" t="s">
        <v>3</v>
      </c>
      <c r="E36" s="141" t="s">
        <v>4</v>
      </c>
      <c r="F36" s="293"/>
      <c r="G36" s="139"/>
    </row>
    <row r="37" spans="1:7" s="58" customFormat="1" ht="15" customHeight="1">
      <c r="A37" s="121"/>
      <c r="B37" s="142">
        <v>0</v>
      </c>
      <c r="C37" s="143">
        <f aca="true" t="shared" si="0" ref="C37:C42">B38-0.01</f>
        <v>787.0270370370371</v>
      </c>
      <c r="D37" s="144">
        <v>0</v>
      </c>
      <c r="E37" s="144">
        <f aca="true" t="shared" si="1" ref="E37:E42">D38-0.01</f>
        <v>944.4344444444445</v>
      </c>
      <c r="F37" s="145">
        <v>0</v>
      </c>
      <c r="G37" s="139"/>
    </row>
    <row r="38" spans="1:7" s="58" customFormat="1" ht="15" customHeight="1">
      <c r="A38" s="121"/>
      <c r="B38" s="106">
        <f aca="true" t="shared" si="2" ref="B38:B43">D38/1.2</f>
        <v>787.0370370370371</v>
      </c>
      <c r="C38" s="107">
        <f t="shared" si="0"/>
        <v>1107.833137254902</v>
      </c>
      <c r="D38" s="108">
        <f aca="true" t="shared" si="3" ref="D38:D43">J50/N50</f>
        <v>944.4444444444445</v>
      </c>
      <c r="E38" s="108">
        <f t="shared" si="1"/>
        <v>1329.4017647058824</v>
      </c>
      <c r="F38" s="146">
        <v>10</v>
      </c>
      <c r="G38" s="139"/>
    </row>
    <row r="39" spans="1:7" s="58" customFormat="1" ht="15" customHeight="1">
      <c r="A39" s="121"/>
      <c r="B39" s="106">
        <f t="shared" si="2"/>
        <v>1107.843137254902</v>
      </c>
      <c r="C39" s="107">
        <f t="shared" si="0"/>
        <v>1656.24</v>
      </c>
      <c r="D39" s="108">
        <f t="shared" si="3"/>
        <v>1329.4117647058824</v>
      </c>
      <c r="E39" s="108">
        <f t="shared" si="1"/>
        <v>1987.49</v>
      </c>
      <c r="F39" s="146">
        <v>15</v>
      </c>
      <c r="G39" s="139"/>
    </row>
    <row r="40" spans="1:7" s="58" customFormat="1" ht="15" customHeight="1">
      <c r="A40" s="121"/>
      <c r="B40" s="106">
        <f t="shared" si="2"/>
        <v>1656.25</v>
      </c>
      <c r="C40" s="107">
        <f t="shared" si="0"/>
        <v>2599.99</v>
      </c>
      <c r="D40" s="108">
        <f t="shared" si="3"/>
        <v>1987.5</v>
      </c>
      <c r="E40" s="108">
        <f t="shared" si="1"/>
        <v>3119.99</v>
      </c>
      <c r="F40" s="146">
        <v>20</v>
      </c>
      <c r="G40" s="139"/>
    </row>
    <row r="41" spans="1:7" s="58" customFormat="1" ht="15" customHeight="1">
      <c r="A41" s="121"/>
      <c r="B41" s="106">
        <f t="shared" si="2"/>
        <v>2600</v>
      </c>
      <c r="C41" s="107">
        <f t="shared" si="0"/>
        <v>4261.894761904762</v>
      </c>
      <c r="D41" s="108">
        <f t="shared" si="3"/>
        <v>3120</v>
      </c>
      <c r="E41" s="108">
        <f t="shared" si="1"/>
        <v>5114.2757142857145</v>
      </c>
      <c r="F41" s="146">
        <v>25</v>
      </c>
      <c r="G41" s="139"/>
    </row>
    <row r="42" spans="1:7" s="58" customFormat="1" ht="15" customHeight="1">
      <c r="A42" s="121"/>
      <c r="B42" s="106">
        <f t="shared" si="2"/>
        <v>4261.904761904762</v>
      </c>
      <c r="C42" s="107">
        <f t="shared" si="0"/>
        <v>7307.682307692308</v>
      </c>
      <c r="D42" s="108">
        <f t="shared" si="3"/>
        <v>5114.285714285715</v>
      </c>
      <c r="E42" s="108">
        <f t="shared" si="1"/>
        <v>8769.22076923077</v>
      </c>
      <c r="F42" s="146">
        <v>30</v>
      </c>
      <c r="G42" s="139"/>
    </row>
    <row r="43" spans="1:7" s="149" customFormat="1" ht="15" customHeight="1" thickBot="1">
      <c r="A43" s="147"/>
      <c r="B43" s="109">
        <f t="shared" si="2"/>
        <v>7307.6923076923085</v>
      </c>
      <c r="C43" s="110"/>
      <c r="D43" s="111">
        <f t="shared" si="3"/>
        <v>8769.23076923077</v>
      </c>
      <c r="E43" s="111"/>
      <c r="F43" s="148">
        <v>35</v>
      </c>
      <c r="G43" s="139"/>
    </row>
    <row r="44" spans="1:6" s="10" customFormat="1" ht="5.25" customHeight="1">
      <c r="A44" s="120"/>
      <c r="B44" s="73"/>
      <c r="C44" s="73"/>
      <c r="D44" s="73"/>
      <c r="E44" s="73"/>
      <c r="F44" s="73"/>
    </row>
    <row r="45" spans="1:6" s="10" customFormat="1" ht="19.5" customHeight="1" thickBot="1">
      <c r="A45" s="120" t="s">
        <v>55</v>
      </c>
      <c r="B45" s="304" t="s">
        <v>56</v>
      </c>
      <c r="C45" s="304"/>
      <c r="D45" s="304"/>
      <c r="E45" s="304"/>
      <c r="F45" s="304"/>
    </row>
    <row r="46" spans="1:12" s="58" customFormat="1" ht="32.25" customHeight="1" thickBot="1">
      <c r="A46" s="121"/>
      <c r="B46" s="310" t="s">
        <v>57</v>
      </c>
      <c r="C46" s="311"/>
      <c r="D46" s="311"/>
      <c r="E46" s="312"/>
      <c r="F46" s="313" t="s">
        <v>33</v>
      </c>
      <c r="G46" s="150"/>
      <c r="H46" s="326" t="s">
        <v>58</v>
      </c>
      <c r="I46" s="327"/>
      <c r="J46" s="327"/>
      <c r="K46" s="319"/>
      <c r="L46" s="313" t="s">
        <v>8</v>
      </c>
    </row>
    <row r="47" spans="1:12" s="58" customFormat="1" ht="48" customHeight="1" thickBot="1">
      <c r="A47" s="121"/>
      <c r="B47" s="298" t="s">
        <v>53</v>
      </c>
      <c r="C47" s="299"/>
      <c r="D47" s="298" t="s">
        <v>54</v>
      </c>
      <c r="E47" s="299"/>
      <c r="F47" s="314"/>
      <c r="G47" s="150"/>
      <c r="H47" s="298" t="s">
        <v>53</v>
      </c>
      <c r="I47" s="299"/>
      <c r="J47" s="298" t="s">
        <v>54</v>
      </c>
      <c r="K47" s="299"/>
      <c r="L47" s="314"/>
    </row>
    <row r="48" spans="1:12" s="58" customFormat="1" ht="15.75" customHeight="1" thickBot="1">
      <c r="A48" s="121"/>
      <c r="B48" s="75" t="s">
        <v>3</v>
      </c>
      <c r="C48" s="76" t="s">
        <v>4</v>
      </c>
      <c r="D48" s="75" t="s">
        <v>3</v>
      </c>
      <c r="E48" s="151" t="s">
        <v>4</v>
      </c>
      <c r="F48" s="315"/>
      <c r="G48" s="150"/>
      <c r="H48" s="75" t="s">
        <v>3</v>
      </c>
      <c r="I48" s="76" t="s">
        <v>4</v>
      </c>
      <c r="J48" s="75" t="s">
        <v>3</v>
      </c>
      <c r="K48" s="76" t="s">
        <v>4</v>
      </c>
      <c r="L48" s="330"/>
    </row>
    <row r="49" spans="1:14" s="153" customFormat="1" ht="15" customHeight="1">
      <c r="A49" s="152"/>
      <c r="B49" s="77">
        <v>0</v>
      </c>
      <c r="C49" s="78">
        <f aca="true" t="shared" si="4" ref="C49:C54">B50</f>
        <v>7083.34</v>
      </c>
      <c r="D49" s="79">
        <v>0</v>
      </c>
      <c r="E49" s="112">
        <f aca="true" t="shared" si="5" ref="E49:E54">D50</f>
        <v>8500</v>
      </c>
      <c r="F49" s="81">
        <v>0</v>
      </c>
      <c r="G49" s="82"/>
      <c r="H49" s="77">
        <v>0</v>
      </c>
      <c r="I49" s="78">
        <f aca="true" t="shared" si="6" ref="I49:I54">H50</f>
        <v>708.3333333333334</v>
      </c>
      <c r="J49" s="79">
        <v>0</v>
      </c>
      <c r="K49" s="80">
        <f aca="true" t="shared" si="7" ref="K49:K54">J50</f>
        <v>850</v>
      </c>
      <c r="L49" s="81">
        <v>0</v>
      </c>
      <c r="N49" s="83">
        <v>0</v>
      </c>
    </row>
    <row r="50" spans="1:14" s="58" customFormat="1" ht="15" customHeight="1">
      <c r="A50" s="121"/>
      <c r="B50" s="84">
        <f aca="true" t="shared" si="8" ref="B50:B55">ROUNDUP(D50/1.2,2)</f>
        <v>7083.34</v>
      </c>
      <c r="C50" s="85">
        <f t="shared" si="4"/>
        <v>9416.67</v>
      </c>
      <c r="D50" s="86">
        <v>8500</v>
      </c>
      <c r="E50" s="87">
        <f t="shared" si="5"/>
        <v>11300</v>
      </c>
      <c r="F50" s="88">
        <v>25</v>
      </c>
      <c r="G50" s="89"/>
      <c r="H50" s="84">
        <f aca="true" t="shared" si="9" ref="H50:H55">J50/1.2</f>
        <v>708.3333333333334</v>
      </c>
      <c r="I50" s="90">
        <f t="shared" si="6"/>
        <v>941.6666666666667</v>
      </c>
      <c r="J50" s="86">
        <v>850</v>
      </c>
      <c r="K50" s="87">
        <f t="shared" si="7"/>
        <v>1130</v>
      </c>
      <c r="L50" s="91">
        <v>10</v>
      </c>
      <c r="N50" s="83">
        <f aca="true" t="shared" si="10" ref="N50:N55">(100-L50)/100</f>
        <v>0.9</v>
      </c>
    </row>
    <row r="51" spans="1:14" s="58" customFormat="1" ht="15" customHeight="1">
      <c r="A51" s="121"/>
      <c r="B51" s="84">
        <f t="shared" si="8"/>
        <v>9416.67</v>
      </c>
      <c r="C51" s="92">
        <f t="shared" si="4"/>
        <v>13250</v>
      </c>
      <c r="D51" s="86">
        <v>11300</v>
      </c>
      <c r="E51" s="87">
        <f t="shared" si="5"/>
        <v>15900</v>
      </c>
      <c r="F51" s="93">
        <v>30</v>
      </c>
      <c r="G51" s="94"/>
      <c r="H51" s="84">
        <f t="shared" si="9"/>
        <v>941.6666666666667</v>
      </c>
      <c r="I51" s="90">
        <f t="shared" si="6"/>
        <v>1325</v>
      </c>
      <c r="J51" s="86">
        <v>1130</v>
      </c>
      <c r="K51" s="87">
        <f t="shared" si="7"/>
        <v>1590</v>
      </c>
      <c r="L51" s="95">
        <v>15</v>
      </c>
      <c r="N51" s="83">
        <f t="shared" si="10"/>
        <v>0.85</v>
      </c>
    </row>
    <row r="52" spans="1:14" s="58" customFormat="1" ht="15" customHeight="1">
      <c r="A52" s="121"/>
      <c r="B52" s="84">
        <f t="shared" si="8"/>
        <v>13250</v>
      </c>
      <c r="C52" s="92">
        <f t="shared" si="4"/>
        <v>19500</v>
      </c>
      <c r="D52" s="86">
        <v>15900</v>
      </c>
      <c r="E52" s="96">
        <f t="shared" si="5"/>
        <v>23400</v>
      </c>
      <c r="F52" s="93">
        <v>35</v>
      </c>
      <c r="G52" s="94"/>
      <c r="H52" s="84">
        <f t="shared" si="9"/>
        <v>1325</v>
      </c>
      <c r="I52" s="90">
        <f t="shared" si="6"/>
        <v>1950</v>
      </c>
      <c r="J52" s="86">
        <v>1590</v>
      </c>
      <c r="K52" s="96">
        <f t="shared" si="7"/>
        <v>2340</v>
      </c>
      <c r="L52" s="95">
        <v>20</v>
      </c>
      <c r="N52" s="83">
        <f t="shared" si="10"/>
        <v>0.8</v>
      </c>
    </row>
    <row r="53" spans="1:14" s="58" customFormat="1" ht="15" customHeight="1">
      <c r="A53" s="121"/>
      <c r="B53" s="84">
        <f t="shared" si="8"/>
        <v>19500</v>
      </c>
      <c r="C53" s="92">
        <f t="shared" si="4"/>
        <v>29833.34</v>
      </c>
      <c r="D53" s="86">
        <v>23400</v>
      </c>
      <c r="E53" s="96">
        <f t="shared" si="5"/>
        <v>35800</v>
      </c>
      <c r="F53" s="95">
        <v>40</v>
      </c>
      <c r="G53" s="94"/>
      <c r="H53" s="84">
        <f t="shared" si="9"/>
        <v>1950</v>
      </c>
      <c r="I53" s="90">
        <f t="shared" si="6"/>
        <v>2983.3333333333335</v>
      </c>
      <c r="J53" s="86">
        <v>2340</v>
      </c>
      <c r="K53" s="96">
        <f t="shared" si="7"/>
        <v>3580</v>
      </c>
      <c r="L53" s="95">
        <v>25</v>
      </c>
      <c r="N53" s="83">
        <f t="shared" si="10"/>
        <v>0.75</v>
      </c>
    </row>
    <row r="54" spans="1:14" s="155" customFormat="1" ht="15" customHeight="1">
      <c r="A54" s="154"/>
      <c r="B54" s="84">
        <f t="shared" si="8"/>
        <v>29833.34</v>
      </c>
      <c r="C54" s="85">
        <f t="shared" si="4"/>
        <v>47500</v>
      </c>
      <c r="D54" s="86">
        <v>35800</v>
      </c>
      <c r="E54" s="96">
        <f t="shared" si="5"/>
        <v>57000</v>
      </c>
      <c r="F54" s="88">
        <v>45</v>
      </c>
      <c r="G54" s="89"/>
      <c r="H54" s="84">
        <f t="shared" si="9"/>
        <v>2983.3333333333335</v>
      </c>
      <c r="I54" s="90">
        <f t="shared" si="6"/>
        <v>4750</v>
      </c>
      <c r="J54" s="86">
        <v>3580</v>
      </c>
      <c r="K54" s="96">
        <f t="shared" si="7"/>
        <v>5700</v>
      </c>
      <c r="L54" s="91">
        <v>30</v>
      </c>
      <c r="N54" s="83">
        <f t="shared" si="10"/>
        <v>0.7</v>
      </c>
    </row>
    <row r="55" spans="1:14" s="155" customFormat="1" ht="15" customHeight="1" thickBot="1">
      <c r="A55" s="154"/>
      <c r="B55" s="97">
        <f t="shared" si="8"/>
        <v>47500</v>
      </c>
      <c r="C55" s="98"/>
      <c r="D55" s="99">
        <v>57000</v>
      </c>
      <c r="E55" s="100"/>
      <c r="F55" s="101">
        <v>50</v>
      </c>
      <c r="G55" s="89"/>
      <c r="H55" s="97">
        <f t="shared" si="9"/>
        <v>4750</v>
      </c>
      <c r="I55" s="102"/>
      <c r="J55" s="99">
        <v>5700</v>
      </c>
      <c r="K55" s="100"/>
      <c r="L55" s="103">
        <v>35</v>
      </c>
      <c r="N55" s="83">
        <f t="shared" si="10"/>
        <v>0.65</v>
      </c>
    </row>
    <row r="56" spans="1:12" s="153" customFormat="1" ht="9" customHeight="1">
      <c r="A56" s="152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</row>
    <row r="57" spans="1:12" s="139" customFormat="1" ht="24" customHeight="1">
      <c r="A57" s="138" t="s">
        <v>19</v>
      </c>
      <c r="B57" s="196" t="s">
        <v>69</v>
      </c>
      <c r="C57" s="157"/>
      <c r="D57" s="157"/>
      <c r="E57" s="157"/>
      <c r="F57" s="157"/>
      <c r="G57" s="157"/>
      <c r="H57" s="157"/>
      <c r="I57" s="157"/>
      <c r="J57" s="157"/>
      <c r="K57" s="157"/>
      <c r="L57" s="157"/>
    </row>
    <row r="58" spans="1:12" s="13" customFormat="1" ht="25.5" customHeight="1">
      <c r="A58" s="138" t="s">
        <v>23</v>
      </c>
      <c r="B58" s="328" t="s">
        <v>104</v>
      </c>
      <c r="C58" s="328"/>
      <c r="D58" s="328"/>
      <c r="E58" s="328"/>
      <c r="F58" s="328"/>
      <c r="G58" s="328"/>
      <c r="H58" s="328"/>
      <c r="I58" s="328"/>
      <c r="J58" s="328"/>
      <c r="K58" s="328"/>
      <c r="L58" s="328"/>
    </row>
    <row r="59" spans="1:12" s="13" customFormat="1" ht="24" customHeight="1">
      <c r="A59" s="138"/>
      <c r="B59" s="322" t="s">
        <v>110</v>
      </c>
      <c r="C59" s="322"/>
      <c r="D59" s="322"/>
      <c r="E59" s="322"/>
      <c r="F59" s="322"/>
      <c r="G59" s="322"/>
      <c r="H59" s="322"/>
      <c r="I59" s="322"/>
      <c r="J59" s="322"/>
      <c r="K59" s="175"/>
      <c r="L59" s="175"/>
    </row>
    <row r="60" spans="1:12" s="13" customFormat="1" ht="31.5" customHeight="1" thickBot="1">
      <c r="A60" s="177" t="s">
        <v>20</v>
      </c>
      <c r="B60" s="329" t="s">
        <v>109</v>
      </c>
      <c r="C60" s="329"/>
      <c r="D60" s="329"/>
      <c r="E60" s="329"/>
      <c r="F60" s="329"/>
      <c r="G60" s="329"/>
      <c r="H60" s="329"/>
      <c r="I60" s="329"/>
      <c r="J60" s="329"/>
      <c r="K60" s="329"/>
      <c r="L60" s="175"/>
    </row>
    <row r="61" spans="1:12" s="13" customFormat="1" ht="49.5" customHeight="1" thickBot="1">
      <c r="A61" s="177"/>
      <c r="B61" s="318" t="s">
        <v>102</v>
      </c>
      <c r="C61" s="319"/>
      <c r="D61" s="320" t="s">
        <v>8</v>
      </c>
      <c r="E61" s="175"/>
      <c r="F61" s="175"/>
      <c r="G61" s="175"/>
      <c r="H61" s="175"/>
      <c r="I61" s="175"/>
      <c r="J61" s="175"/>
      <c r="K61" s="175"/>
      <c r="L61" s="175"/>
    </row>
    <row r="62" spans="1:12" s="13" customFormat="1" ht="15" customHeight="1" thickBot="1">
      <c r="A62" s="177"/>
      <c r="B62" s="178" t="s">
        <v>3</v>
      </c>
      <c r="C62" s="123" t="s">
        <v>4</v>
      </c>
      <c r="D62" s="321"/>
      <c r="E62" s="175"/>
      <c r="F62" s="175"/>
      <c r="G62" s="175"/>
      <c r="H62" s="175"/>
      <c r="I62" s="175"/>
      <c r="J62" s="175"/>
      <c r="K62" s="175"/>
      <c r="L62" s="175"/>
    </row>
    <row r="63" spans="1:12" s="13" customFormat="1" ht="15">
      <c r="A63" s="177"/>
      <c r="B63" s="183">
        <v>0</v>
      </c>
      <c r="C63" s="184">
        <f aca="true" t="shared" si="11" ref="C63:C68">B64</f>
        <v>60000</v>
      </c>
      <c r="D63" s="179">
        <v>0</v>
      </c>
      <c r="E63" s="175"/>
      <c r="F63" s="175"/>
      <c r="G63" s="175"/>
      <c r="H63" s="175"/>
      <c r="I63" s="175"/>
      <c r="J63" s="175"/>
      <c r="K63" s="175"/>
      <c r="L63" s="175"/>
    </row>
    <row r="64" spans="1:12" s="13" customFormat="1" ht="15">
      <c r="A64" s="177"/>
      <c r="B64" s="185">
        <v>60000</v>
      </c>
      <c r="C64" s="186">
        <f t="shared" si="11"/>
        <v>80000</v>
      </c>
      <c r="D64" s="180">
        <v>3</v>
      </c>
      <c r="E64" s="175"/>
      <c r="F64" s="175"/>
      <c r="G64" s="175"/>
      <c r="H64" s="175"/>
      <c r="I64" s="175"/>
      <c r="J64" s="175"/>
      <c r="K64" s="175"/>
      <c r="L64" s="175"/>
    </row>
    <row r="65" spans="1:12" s="13" customFormat="1" ht="15">
      <c r="A65" s="177"/>
      <c r="B65" s="185">
        <v>80000</v>
      </c>
      <c r="C65" s="187">
        <f t="shared" si="11"/>
        <v>100000</v>
      </c>
      <c r="D65" s="180">
        <v>6</v>
      </c>
      <c r="E65" s="175"/>
      <c r="F65" s="175"/>
      <c r="G65" s="175"/>
      <c r="H65" s="175"/>
      <c r="I65" s="175"/>
      <c r="J65" s="175"/>
      <c r="K65" s="175"/>
      <c r="L65" s="175"/>
    </row>
    <row r="66" spans="1:12" s="13" customFormat="1" ht="15">
      <c r="A66" s="177"/>
      <c r="B66" s="185">
        <v>100000</v>
      </c>
      <c r="C66" s="187">
        <f t="shared" si="11"/>
        <v>130000</v>
      </c>
      <c r="D66" s="180">
        <v>9</v>
      </c>
      <c r="E66" s="175"/>
      <c r="F66" s="175"/>
      <c r="G66" s="175"/>
      <c r="H66" s="175"/>
      <c r="I66" s="175"/>
      <c r="J66" s="175"/>
      <c r="K66" s="175"/>
      <c r="L66" s="175"/>
    </row>
    <row r="67" spans="1:12" s="13" customFormat="1" ht="15">
      <c r="A67" s="177"/>
      <c r="B67" s="188">
        <v>130000</v>
      </c>
      <c r="C67" s="187">
        <f t="shared" si="11"/>
        <v>160000</v>
      </c>
      <c r="D67" s="180">
        <v>13</v>
      </c>
      <c r="E67" s="175"/>
      <c r="F67" s="175"/>
      <c r="G67" s="175"/>
      <c r="H67" s="175"/>
      <c r="I67" s="175"/>
      <c r="J67" s="175"/>
      <c r="K67" s="175"/>
      <c r="L67" s="175"/>
    </row>
    <row r="68" spans="2:12" s="13" customFormat="1" ht="15">
      <c r="B68" s="188">
        <v>160000</v>
      </c>
      <c r="C68" s="187">
        <f t="shared" si="11"/>
        <v>190000</v>
      </c>
      <c r="D68" s="180">
        <v>17</v>
      </c>
      <c r="E68" s="175"/>
      <c r="F68" s="175"/>
      <c r="G68" s="175"/>
      <c r="H68" s="175"/>
      <c r="I68" s="175"/>
      <c r="J68" s="175"/>
      <c r="K68" s="175"/>
      <c r="L68" s="175"/>
    </row>
    <row r="69" spans="1:12" s="13" customFormat="1" ht="15.75" thickBot="1">
      <c r="A69" s="177"/>
      <c r="B69" s="189">
        <v>190000</v>
      </c>
      <c r="C69" s="190"/>
      <c r="D69" s="181">
        <v>22</v>
      </c>
      <c r="E69" s="175"/>
      <c r="F69" s="175"/>
      <c r="G69" s="175"/>
      <c r="H69" s="175"/>
      <c r="I69" s="175"/>
      <c r="J69" s="175"/>
      <c r="K69" s="175"/>
      <c r="L69" s="175"/>
    </row>
    <row r="70" spans="1:12" s="13" customFormat="1" ht="9" customHeight="1">
      <c r="A70" s="177"/>
      <c r="B70" s="182"/>
      <c r="C70" s="137"/>
      <c r="D70" s="89"/>
      <c r="E70" s="175"/>
      <c r="F70" s="175"/>
      <c r="G70" s="175"/>
      <c r="H70" s="175"/>
      <c r="I70" s="175"/>
      <c r="J70" s="175"/>
      <c r="K70" s="175"/>
      <c r="L70" s="175"/>
    </row>
    <row r="71" spans="1:12" s="13" customFormat="1" ht="23.25" customHeight="1">
      <c r="A71" s="177" t="s">
        <v>105</v>
      </c>
      <c r="B71" s="288" t="s">
        <v>103</v>
      </c>
      <c r="C71" s="288"/>
      <c r="D71" s="288"/>
      <c r="E71" s="288"/>
      <c r="F71" s="288"/>
      <c r="G71" s="288"/>
      <c r="H71" s="288"/>
      <c r="I71" s="288"/>
      <c r="J71" s="288"/>
      <c r="K71" s="288"/>
      <c r="L71" s="288"/>
    </row>
    <row r="72" spans="1:12" s="13" customFormat="1" ht="26.25" customHeight="1">
      <c r="A72" s="70"/>
      <c r="B72" s="158" t="s">
        <v>59</v>
      </c>
      <c r="C72" s="159"/>
      <c r="D72" s="159"/>
      <c r="E72" s="159"/>
      <c r="F72" s="159"/>
      <c r="G72" s="159"/>
      <c r="H72" s="159"/>
      <c r="I72" s="159"/>
      <c r="J72" s="159"/>
      <c r="K72" s="159"/>
      <c r="L72" s="159"/>
    </row>
    <row r="73" spans="1:11" ht="21.75" customHeight="1">
      <c r="A73" s="296" t="s">
        <v>50</v>
      </c>
      <c r="B73" s="296"/>
      <c r="C73" s="296"/>
      <c r="D73" s="296"/>
      <c r="E73" s="296"/>
      <c r="F73" s="296"/>
      <c r="G73" s="296"/>
      <c r="H73" s="296"/>
      <c r="I73" s="296"/>
      <c r="J73" s="296"/>
      <c r="K73" s="296"/>
    </row>
    <row r="74" spans="1:12" s="6" customFormat="1" ht="25.5" customHeight="1">
      <c r="A74" s="296" t="s">
        <v>111</v>
      </c>
      <c r="B74" s="296"/>
      <c r="C74" s="296"/>
      <c r="D74" s="296"/>
      <c r="E74" s="296"/>
      <c r="F74" s="296"/>
      <c r="G74" s="296"/>
      <c r="H74" s="296"/>
      <c r="I74" s="296"/>
      <c r="J74" s="296"/>
      <c r="K74" s="296"/>
      <c r="L74" s="296"/>
    </row>
    <row r="75" spans="1:12" s="10" customFormat="1" ht="18" customHeight="1">
      <c r="A75" s="286"/>
      <c r="B75" s="286"/>
      <c r="C75" s="286"/>
      <c r="D75" s="286"/>
      <c r="E75" s="286"/>
      <c r="F75" s="286"/>
      <c r="G75" s="286"/>
      <c r="H75" s="286"/>
      <c r="I75" s="286"/>
      <c r="J75" s="286"/>
      <c r="K75" s="286"/>
      <c r="L75" s="286"/>
    </row>
    <row r="76" spans="6:8" ht="17.25" customHeight="1">
      <c r="F76" s="9"/>
      <c r="G76" s="9"/>
      <c r="H76" s="9"/>
    </row>
    <row r="77" spans="2:4" ht="15" customHeight="1">
      <c r="B77" s="9"/>
      <c r="C77" s="9"/>
      <c r="D77" s="9"/>
    </row>
    <row r="78" spans="2:8" ht="15" customHeight="1">
      <c r="B78" s="8"/>
      <c r="C78" s="8"/>
      <c r="D78" s="8"/>
      <c r="F78" s="9"/>
      <c r="G78" s="9"/>
      <c r="H78" s="9"/>
    </row>
    <row r="79" spans="10:13" ht="27" customHeight="1">
      <c r="J79" s="3"/>
      <c r="K79" s="3"/>
      <c r="L79" s="3"/>
      <c r="M79" s="3"/>
    </row>
    <row r="80" ht="20.25" customHeight="1"/>
    <row r="81" ht="17.25" customHeight="1"/>
  </sheetData>
  <sheetProtection/>
  <mergeCells count="42">
    <mergeCell ref="D47:E47"/>
    <mergeCell ref="B61:C61"/>
    <mergeCell ref="D61:D62"/>
    <mergeCell ref="B59:J59"/>
    <mergeCell ref="B34:E34"/>
    <mergeCell ref="H46:K46"/>
    <mergeCell ref="B58:L58"/>
    <mergeCell ref="B60:K60"/>
    <mergeCell ref="L46:L48"/>
    <mergeCell ref="H47:I47"/>
    <mergeCell ref="J47:K47"/>
    <mergeCell ref="B46:E46"/>
    <mergeCell ref="F46:F48"/>
    <mergeCell ref="K1:L1"/>
    <mergeCell ref="A4:L4"/>
    <mergeCell ref="B21:I21"/>
    <mergeCell ref="B31:L31"/>
    <mergeCell ref="B26:L26"/>
    <mergeCell ref="B47:C47"/>
    <mergeCell ref="I2:L2"/>
    <mergeCell ref="B45:F45"/>
    <mergeCell ref="B30:G30"/>
    <mergeCell ref="B28:I28"/>
    <mergeCell ref="B27:L27"/>
    <mergeCell ref="B29:L29"/>
    <mergeCell ref="B32:L32"/>
    <mergeCell ref="K5:L5"/>
    <mergeCell ref="D35:E35"/>
    <mergeCell ref="B22:I22"/>
    <mergeCell ref="B24:I24"/>
    <mergeCell ref="B25:L25"/>
    <mergeCell ref="B23:I23"/>
    <mergeCell ref="A75:L75"/>
    <mergeCell ref="B5:F5"/>
    <mergeCell ref="B71:L71"/>
    <mergeCell ref="A6:L6"/>
    <mergeCell ref="B33:F33"/>
    <mergeCell ref="B7:F7"/>
    <mergeCell ref="F34:F36"/>
    <mergeCell ref="B35:C35"/>
    <mergeCell ref="A74:L74"/>
    <mergeCell ref="A73:K73"/>
  </mergeCells>
  <printOptions/>
  <pageMargins left="0.31496062992125984" right="0.2362204724409449" top="0.39" bottom="0.42" header="0.22" footer="0.1968503937007874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F14"/>
  <sheetViews>
    <sheetView zoomScaleSheetLayoutView="100" zoomScalePageLayoutView="0" workbookViewId="0" topLeftCell="A1">
      <selection activeCell="L18" sqref="L18"/>
    </sheetView>
  </sheetViews>
  <sheetFormatPr defaultColWidth="9.00390625" defaultRowHeight="12.75"/>
  <cols>
    <col min="1" max="1" width="5.75390625" style="10" customWidth="1"/>
    <col min="2" max="2" width="14.25390625" style="1" customWidth="1"/>
    <col min="3" max="3" width="23.25390625" style="1" customWidth="1"/>
    <col min="4" max="4" width="22.625" style="1" customWidth="1"/>
    <col min="5" max="5" width="20.75390625" style="1" customWidth="1"/>
    <col min="6" max="6" width="15.625" style="1" customWidth="1"/>
    <col min="7" max="7" width="7.00390625" style="1" customWidth="1"/>
    <col min="8" max="8" width="6.75390625" style="1" customWidth="1"/>
    <col min="9" max="9" width="6.125" style="1" customWidth="1"/>
    <col min="10" max="10" width="7.625" style="1" customWidth="1"/>
    <col min="11" max="16384" width="9.125" style="1" customWidth="1"/>
  </cols>
  <sheetData>
    <row r="1" spans="1:6" s="25" customFormat="1" ht="37.5" customHeight="1">
      <c r="A1" s="115" t="s">
        <v>21</v>
      </c>
      <c r="B1" s="332" t="s">
        <v>134</v>
      </c>
      <c r="C1" s="332"/>
      <c r="D1" s="332"/>
      <c r="E1" s="332"/>
      <c r="F1" s="332"/>
    </row>
    <row r="2" spans="1:6" s="25" customFormat="1" ht="11.25" customHeight="1">
      <c r="A2" s="115"/>
      <c r="B2" s="200"/>
      <c r="C2" s="200"/>
      <c r="D2" s="200"/>
      <c r="E2" s="200"/>
      <c r="F2" s="200"/>
    </row>
    <row r="3" spans="1:6" ht="18" customHeight="1" thickBot="1">
      <c r="A3" s="202" t="s">
        <v>129</v>
      </c>
      <c r="B3" s="205" t="s">
        <v>132</v>
      </c>
      <c r="C3" s="204"/>
      <c r="D3" s="204"/>
      <c r="E3" s="203"/>
      <c r="F3" s="203"/>
    </row>
    <row r="4" spans="1:6" s="11" customFormat="1" ht="48.75" customHeight="1" thickBot="1">
      <c r="A4" s="1"/>
      <c r="B4" s="43" t="s">
        <v>7</v>
      </c>
      <c r="C4" s="49" t="s">
        <v>9</v>
      </c>
      <c r="D4" s="50" t="s">
        <v>39</v>
      </c>
      <c r="E4" s="50" t="s">
        <v>38</v>
      </c>
      <c r="F4" s="7"/>
    </row>
    <row r="5" spans="1:5" ht="52.5" customHeight="1">
      <c r="A5" s="24"/>
      <c r="B5" s="333" t="s">
        <v>5</v>
      </c>
      <c r="C5" s="195" t="s">
        <v>119</v>
      </c>
      <c r="D5" s="36">
        <f>ROUND(E5/1.2,2)</f>
        <v>58.33</v>
      </c>
      <c r="E5" s="36">
        <v>70</v>
      </c>
    </row>
    <row r="6" spans="1:5" ht="39.75" customHeight="1">
      <c r="A6" s="24"/>
      <c r="B6" s="333"/>
      <c r="C6" s="193" t="s">
        <v>118</v>
      </c>
      <c r="D6" s="36">
        <f>ROUND(E6/1.2,2)</f>
        <v>45.83</v>
      </c>
      <c r="E6" s="194">
        <v>55</v>
      </c>
    </row>
    <row r="7" spans="1:5" ht="27" customHeight="1" thickBot="1">
      <c r="A7" s="24"/>
      <c r="B7" s="333"/>
      <c r="C7" s="193" t="s">
        <v>120</v>
      </c>
      <c r="D7" s="36">
        <f>ROUND(E7/1.2,2)</f>
        <v>33.33</v>
      </c>
      <c r="E7" s="194">
        <v>40</v>
      </c>
    </row>
    <row r="8" spans="1:5" ht="36" customHeight="1" thickBot="1">
      <c r="A8" s="24"/>
      <c r="B8" s="192" t="s">
        <v>6</v>
      </c>
      <c r="C8" s="49" t="s">
        <v>22</v>
      </c>
      <c r="D8" s="191">
        <f>ROUND(E8/1.2,2)</f>
        <v>41.67</v>
      </c>
      <c r="E8" s="191">
        <v>50</v>
      </c>
    </row>
    <row r="9" ht="11.25" customHeight="1"/>
    <row r="10" spans="1:6" s="10" customFormat="1" ht="27" customHeight="1" thickBot="1">
      <c r="A10" s="201" t="s">
        <v>130</v>
      </c>
      <c r="B10" s="33" t="s">
        <v>131</v>
      </c>
      <c r="C10" s="33"/>
      <c r="D10" s="33"/>
      <c r="E10" s="33"/>
      <c r="F10" s="33"/>
    </row>
    <row r="11" spans="1:6" s="10" customFormat="1" ht="48" customHeight="1" thickBot="1">
      <c r="A11" s="201"/>
      <c r="B11" s="43" t="s">
        <v>7</v>
      </c>
      <c r="C11" s="49" t="s">
        <v>9</v>
      </c>
      <c r="D11" s="50" t="s">
        <v>39</v>
      </c>
      <c r="E11" s="50" t="s">
        <v>38</v>
      </c>
      <c r="F11" s="33"/>
    </row>
    <row r="12" spans="1:6" s="10" customFormat="1" ht="45.75" customHeight="1" thickBot="1">
      <c r="A12" s="201"/>
      <c r="B12" s="192" t="s">
        <v>18</v>
      </c>
      <c r="C12" s="49" t="s">
        <v>22</v>
      </c>
      <c r="D12" s="191">
        <f>ROUND(E12/1.2,2)</f>
        <v>141.67</v>
      </c>
      <c r="E12" s="191">
        <v>170</v>
      </c>
      <c r="F12" s="33"/>
    </row>
    <row r="13" spans="1:6" s="10" customFormat="1" ht="18" customHeight="1">
      <c r="A13" s="201"/>
      <c r="B13" s="33"/>
      <c r="C13" s="33"/>
      <c r="D13" s="33"/>
      <c r="E13" s="33"/>
      <c r="F13" s="33"/>
    </row>
    <row r="14" spans="1:6" ht="19.5" customHeight="1">
      <c r="A14" s="331" t="s">
        <v>61</v>
      </c>
      <c r="B14" s="331"/>
      <c r="C14" s="331"/>
      <c r="D14" s="331"/>
      <c r="E14" s="331"/>
      <c r="F14" s="331"/>
    </row>
  </sheetData>
  <sheetProtection/>
  <mergeCells count="3">
    <mergeCell ref="A14:F14"/>
    <mergeCell ref="B1:F1"/>
    <mergeCell ref="B5:B7"/>
  </mergeCells>
  <printOptions/>
  <pageMargins left="0.32" right="0.25" top="0.35" bottom="0.31" header="0.16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O70"/>
  <sheetViews>
    <sheetView zoomScaleSheetLayoutView="100" zoomScalePageLayoutView="0" workbookViewId="0" topLeftCell="A1">
      <selection activeCell="L18" sqref="L18"/>
    </sheetView>
  </sheetViews>
  <sheetFormatPr defaultColWidth="9.00390625" defaultRowHeight="12.75" outlineLevelCol="1"/>
  <cols>
    <col min="1" max="1" width="6.75390625" style="71" customWidth="1"/>
    <col min="2" max="3" width="12.875" style="1" customWidth="1"/>
    <col min="4" max="5" width="11.375" style="1" customWidth="1"/>
    <col min="6" max="6" width="8.375" style="1" customWidth="1"/>
    <col min="7" max="7" width="3.875" style="1" customWidth="1"/>
    <col min="8" max="9" width="12.25390625" style="1" customWidth="1"/>
    <col min="10" max="11" width="11.75390625" style="1" customWidth="1"/>
    <col min="12" max="12" width="8.125" style="1" customWidth="1"/>
    <col min="13" max="13" width="4.00390625" style="1" customWidth="1"/>
    <col min="14" max="14" width="5.25390625" style="1" hidden="1" customWidth="1" outlineLevel="1"/>
    <col min="15" max="15" width="5.25390625" style="1" customWidth="1" collapsed="1"/>
    <col min="16" max="16384" width="9.125" style="1" customWidth="1"/>
  </cols>
  <sheetData>
    <row r="1" spans="1:12" ht="14.25" customHeight="1">
      <c r="A1" s="72"/>
      <c r="B1" s="4"/>
      <c r="C1" s="4"/>
      <c r="E1" s="9"/>
      <c r="F1" s="9"/>
      <c r="I1" s="316" t="s">
        <v>70</v>
      </c>
      <c r="J1" s="316"/>
      <c r="K1" s="316"/>
      <c r="L1" s="316"/>
    </row>
    <row r="2" spans="1:12" ht="29.25" customHeight="1">
      <c r="A2" s="72"/>
      <c r="B2" s="4"/>
      <c r="C2" s="4"/>
      <c r="E2" s="9"/>
      <c r="F2" s="9"/>
      <c r="G2" s="316" t="s">
        <v>121</v>
      </c>
      <c r="H2" s="316"/>
      <c r="I2" s="316"/>
      <c r="J2" s="316"/>
      <c r="K2" s="316"/>
      <c r="L2" s="316"/>
    </row>
    <row r="3" spans="1:12" s="53" customFormat="1" ht="30.75" customHeight="1">
      <c r="A3" s="344" t="s">
        <v>81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9" s="53" customFormat="1" ht="15" customHeight="1">
      <c r="A4" s="71" t="s">
        <v>11</v>
      </c>
      <c r="B4" s="287" t="s">
        <v>49</v>
      </c>
      <c r="C4" s="287"/>
      <c r="D4" s="287"/>
      <c r="E4" s="287"/>
      <c r="F4" s="287"/>
      <c r="G4" s="54"/>
      <c r="H4" s="54"/>
      <c r="I4" s="54"/>
    </row>
    <row r="5" spans="1:12" ht="16.5" customHeight="1">
      <c r="A5" s="285" t="s">
        <v>68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</row>
    <row r="6" spans="1:7" ht="15" customHeight="1">
      <c r="A6" s="118" t="s">
        <v>25</v>
      </c>
      <c r="B6" s="290" t="s">
        <v>64</v>
      </c>
      <c r="C6" s="290"/>
      <c r="D6" s="290"/>
      <c r="E6" s="290"/>
      <c r="F6" s="290"/>
      <c r="G6" s="4"/>
    </row>
    <row r="7" spans="1:7" ht="13.5" customHeight="1">
      <c r="A7" s="118"/>
      <c r="B7" s="331" t="s">
        <v>52</v>
      </c>
      <c r="C7" s="331"/>
      <c r="D7" s="331"/>
      <c r="E7" s="331"/>
      <c r="F7" s="331"/>
      <c r="G7" s="4"/>
    </row>
    <row r="8" spans="1:9" ht="15.75" customHeight="1">
      <c r="A8" s="118" t="s">
        <v>26</v>
      </c>
      <c r="B8" s="290" t="s">
        <v>65</v>
      </c>
      <c r="C8" s="290"/>
      <c r="D8" s="290"/>
      <c r="E8" s="290"/>
      <c r="F8" s="290"/>
      <c r="G8" s="290"/>
      <c r="H8" s="290"/>
      <c r="I8" s="290"/>
    </row>
    <row r="9" spans="1:9" ht="15">
      <c r="A9" s="118" t="s">
        <v>27</v>
      </c>
      <c r="B9" s="300" t="s">
        <v>117</v>
      </c>
      <c r="C9" s="300"/>
      <c r="D9" s="300"/>
      <c r="E9" s="300"/>
      <c r="F9" s="300"/>
      <c r="G9" s="300"/>
      <c r="H9" s="300"/>
      <c r="I9" s="300"/>
    </row>
    <row r="10" spans="1:9" ht="13.5" customHeight="1">
      <c r="A10" s="118"/>
      <c r="B10" s="303" t="s">
        <v>47</v>
      </c>
      <c r="C10" s="303"/>
      <c r="D10" s="303"/>
      <c r="E10" s="303"/>
      <c r="F10" s="303"/>
      <c r="G10" s="303"/>
      <c r="H10" s="303"/>
      <c r="I10" s="303"/>
    </row>
    <row r="11" spans="1:9" ht="15" customHeight="1">
      <c r="A11" s="118" t="s">
        <v>28</v>
      </c>
      <c r="B11" s="301" t="s">
        <v>66</v>
      </c>
      <c r="C11" s="301"/>
      <c r="D11" s="301"/>
      <c r="E11" s="301"/>
      <c r="F11" s="301"/>
      <c r="G11" s="301"/>
      <c r="H11" s="301"/>
      <c r="I11" s="301"/>
    </row>
    <row r="12" spans="1:12" ht="27" customHeight="1">
      <c r="A12" s="119"/>
      <c r="B12" s="342" t="s">
        <v>128</v>
      </c>
      <c r="C12" s="342"/>
      <c r="D12" s="342"/>
      <c r="E12" s="342"/>
      <c r="F12" s="342"/>
      <c r="G12" s="342"/>
      <c r="H12" s="342"/>
      <c r="I12" s="342"/>
      <c r="J12" s="342"/>
      <c r="K12" s="342"/>
      <c r="L12" s="342"/>
    </row>
    <row r="13" spans="1:12" ht="15.75" customHeight="1">
      <c r="A13" s="122" t="s">
        <v>62</v>
      </c>
      <c r="B13" s="307" t="s">
        <v>67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</row>
    <row r="14" spans="1:12" ht="15.75" customHeight="1">
      <c r="A14" s="122" t="s">
        <v>63</v>
      </c>
      <c r="B14" s="307" t="s">
        <v>115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07"/>
    </row>
    <row r="15" spans="1:9" ht="15.75" customHeight="1">
      <c r="A15" s="176" t="s">
        <v>31</v>
      </c>
      <c r="B15" s="306" t="s">
        <v>84</v>
      </c>
      <c r="C15" s="306"/>
      <c r="D15" s="306"/>
      <c r="E15" s="306"/>
      <c r="F15" s="306"/>
      <c r="G15" s="306"/>
      <c r="H15" s="306"/>
      <c r="I15" s="306"/>
    </row>
    <row r="16" spans="1:7" s="25" customFormat="1" ht="17.25" customHeight="1">
      <c r="A16" s="114" t="s">
        <v>10</v>
      </c>
      <c r="B16" s="305" t="s">
        <v>48</v>
      </c>
      <c r="C16" s="305"/>
      <c r="D16" s="305"/>
      <c r="E16" s="305"/>
      <c r="F16" s="305"/>
      <c r="G16" s="305"/>
    </row>
    <row r="17" spans="1:12" ht="15.75" customHeight="1">
      <c r="A17" s="113" t="s">
        <v>12</v>
      </c>
      <c r="B17" s="343" t="s">
        <v>127</v>
      </c>
      <c r="C17" s="343"/>
      <c r="D17" s="343"/>
      <c r="E17" s="343"/>
      <c r="F17" s="343"/>
      <c r="G17" s="343"/>
      <c r="H17" s="343"/>
      <c r="I17" s="343"/>
      <c r="J17" s="343"/>
      <c r="K17" s="343"/>
      <c r="L17" s="343"/>
    </row>
    <row r="18" spans="1:12" s="6" customFormat="1" ht="18" customHeight="1" thickBot="1">
      <c r="A18" s="118" t="s">
        <v>17</v>
      </c>
      <c r="B18" s="289" t="s">
        <v>46</v>
      </c>
      <c r="C18" s="289"/>
      <c r="D18" s="289"/>
      <c r="E18" s="289"/>
      <c r="F18" s="289"/>
      <c r="G18" s="10"/>
      <c r="H18" s="10"/>
      <c r="I18" s="10"/>
      <c r="J18" s="10"/>
      <c r="K18" s="10"/>
      <c r="L18" s="10"/>
    </row>
    <row r="19" spans="1:15" s="209" customFormat="1" ht="15" customHeight="1" thickBot="1">
      <c r="A19" s="206" t="s">
        <v>55</v>
      </c>
      <c r="B19" s="339" t="s">
        <v>36</v>
      </c>
      <c r="C19" s="340"/>
      <c r="D19" s="340"/>
      <c r="E19" s="341"/>
      <c r="F19" s="291" t="s">
        <v>16</v>
      </c>
      <c r="G19" s="207"/>
      <c r="H19" s="207"/>
      <c r="I19" s="207"/>
      <c r="J19" s="207"/>
      <c r="K19" s="207"/>
      <c r="L19" s="207"/>
      <c r="M19" s="207"/>
      <c r="N19" s="207"/>
      <c r="O19" s="207"/>
    </row>
    <row r="20" spans="1:15" s="210" customFormat="1" ht="43.5" customHeight="1" thickBot="1">
      <c r="A20" s="208"/>
      <c r="B20" s="294" t="s">
        <v>34</v>
      </c>
      <c r="C20" s="295"/>
      <c r="D20" s="337" t="s">
        <v>35</v>
      </c>
      <c r="E20" s="338"/>
      <c r="F20" s="292"/>
      <c r="G20" s="207"/>
      <c r="H20" s="58"/>
      <c r="I20" s="58"/>
      <c r="J20" s="58"/>
      <c r="K20" s="58"/>
      <c r="L20" s="58"/>
      <c r="M20" s="58"/>
      <c r="N20" s="58"/>
      <c r="O20" s="58"/>
    </row>
    <row r="21" spans="1:15" s="13" customFormat="1" ht="14.25" customHeight="1" thickBot="1">
      <c r="A21" s="211"/>
      <c r="B21" s="140" t="s">
        <v>3</v>
      </c>
      <c r="C21" s="141" t="s">
        <v>4</v>
      </c>
      <c r="D21" s="140" t="s">
        <v>3</v>
      </c>
      <c r="E21" s="141" t="s">
        <v>4</v>
      </c>
      <c r="F21" s="293"/>
      <c r="G21" s="207"/>
      <c r="H21" s="58"/>
      <c r="I21" s="58"/>
      <c r="J21" s="58"/>
      <c r="K21" s="58"/>
      <c r="L21" s="58"/>
      <c r="M21" s="58"/>
      <c r="N21" s="58"/>
      <c r="O21" s="58"/>
    </row>
    <row r="22" spans="1:15" s="60" customFormat="1" ht="15">
      <c r="A22" s="212"/>
      <c r="B22" s="142">
        <v>0</v>
      </c>
      <c r="C22" s="143">
        <f aca="true" t="shared" si="0" ref="C22:C27">B23-0.01</f>
        <v>555.5455555555556</v>
      </c>
      <c r="D22" s="144">
        <v>0</v>
      </c>
      <c r="E22" s="144">
        <f aca="true" t="shared" si="1" ref="E22:E27">D23-0.01</f>
        <v>666.6566666666666</v>
      </c>
      <c r="F22" s="145">
        <v>0</v>
      </c>
      <c r="G22" s="207"/>
      <c r="H22" s="58"/>
      <c r="I22" s="58"/>
      <c r="J22" s="58"/>
      <c r="K22" s="58"/>
      <c r="L22" s="58"/>
      <c r="M22" s="58"/>
      <c r="N22" s="58"/>
      <c r="O22" s="58"/>
    </row>
    <row r="23" spans="2:15" s="60" customFormat="1" ht="15">
      <c r="B23" s="106">
        <f aca="true" t="shared" si="2" ref="B23:B28">D23/1.2</f>
        <v>555.5555555555555</v>
      </c>
      <c r="C23" s="107">
        <f t="shared" si="0"/>
        <v>784.3037254901961</v>
      </c>
      <c r="D23" s="108">
        <f aca="true" t="shared" si="3" ref="D23:D28">J35/N35</f>
        <v>666.6666666666666</v>
      </c>
      <c r="E23" s="108">
        <f t="shared" si="1"/>
        <v>941.1664705882354</v>
      </c>
      <c r="F23" s="146">
        <v>10</v>
      </c>
      <c r="G23" s="207"/>
      <c r="H23" s="58"/>
      <c r="I23" s="58"/>
      <c r="J23" s="58"/>
      <c r="K23" s="58"/>
      <c r="L23" s="58"/>
      <c r="M23" s="58"/>
      <c r="N23" s="58"/>
      <c r="O23" s="58"/>
    </row>
    <row r="24" spans="2:7" s="58" customFormat="1" ht="15" customHeight="1">
      <c r="B24" s="106">
        <f t="shared" si="2"/>
        <v>784.3137254901961</v>
      </c>
      <c r="C24" s="107">
        <f t="shared" si="0"/>
        <v>1041.6566666666668</v>
      </c>
      <c r="D24" s="108">
        <f t="shared" si="3"/>
        <v>941.1764705882354</v>
      </c>
      <c r="E24" s="108">
        <f t="shared" si="1"/>
        <v>1249.99</v>
      </c>
      <c r="F24" s="146">
        <v>15</v>
      </c>
      <c r="G24" s="207"/>
    </row>
    <row r="25" spans="2:7" s="58" customFormat="1" ht="15">
      <c r="B25" s="106">
        <f t="shared" si="2"/>
        <v>1041.6666666666667</v>
      </c>
      <c r="C25" s="107">
        <f t="shared" si="0"/>
        <v>1444.4344444444444</v>
      </c>
      <c r="D25" s="108">
        <f t="shared" si="3"/>
        <v>1250</v>
      </c>
      <c r="E25" s="108">
        <f t="shared" si="1"/>
        <v>1733.3233333333333</v>
      </c>
      <c r="F25" s="146">
        <v>20</v>
      </c>
      <c r="G25" s="207"/>
    </row>
    <row r="26" spans="2:7" s="58" customFormat="1" ht="15">
      <c r="B26" s="106">
        <f t="shared" si="2"/>
        <v>1444.4444444444443</v>
      </c>
      <c r="C26" s="107">
        <f t="shared" si="0"/>
        <v>2023.799523809524</v>
      </c>
      <c r="D26" s="108">
        <f t="shared" si="3"/>
        <v>1733.3333333333333</v>
      </c>
      <c r="E26" s="108">
        <f t="shared" si="1"/>
        <v>2428.5614285714287</v>
      </c>
      <c r="F26" s="146">
        <v>25</v>
      </c>
      <c r="G26" s="207"/>
    </row>
    <row r="27" spans="2:7" s="58" customFormat="1" ht="15">
      <c r="B27" s="106">
        <f t="shared" si="2"/>
        <v>2023.809523809524</v>
      </c>
      <c r="C27" s="107">
        <f t="shared" si="0"/>
        <v>2692.297692307692</v>
      </c>
      <c r="D27" s="108">
        <f t="shared" si="3"/>
        <v>2428.571428571429</v>
      </c>
      <c r="E27" s="108">
        <f t="shared" si="1"/>
        <v>3230.7592307692303</v>
      </c>
      <c r="F27" s="146">
        <v>30</v>
      </c>
      <c r="G27" s="207"/>
    </row>
    <row r="28" spans="2:15" s="58" customFormat="1" ht="15.75" thickBot="1">
      <c r="B28" s="109">
        <f t="shared" si="2"/>
        <v>2692.3076923076924</v>
      </c>
      <c r="C28" s="110"/>
      <c r="D28" s="111">
        <f t="shared" si="3"/>
        <v>3230.7692307692305</v>
      </c>
      <c r="E28" s="111"/>
      <c r="F28" s="148">
        <v>35</v>
      </c>
      <c r="G28" s="207"/>
      <c r="H28" s="213"/>
      <c r="I28" s="213"/>
      <c r="J28" s="213"/>
      <c r="K28" s="213"/>
      <c r="L28" s="213"/>
      <c r="M28" s="213"/>
      <c r="N28" s="213"/>
      <c r="O28" s="213"/>
    </row>
    <row r="29" spans="2:15" s="58" customFormat="1" ht="6" customHeight="1">
      <c r="B29" s="214"/>
      <c r="C29" s="214"/>
      <c r="D29" s="214"/>
      <c r="E29" s="214"/>
      <c r="F29" s="214"/>
      <c r="G29" s="33"/>
      <c r="H29" s="33"/>
      <c r="I29" s="33"/>
      <c r="J29" s="33"/>
      <c r="K29" s="33"/>
      <c r="L29" s="33"/>
      <c r="M29" s="33"/>
      <c r="N29" s="33"/>
      <c r="O29" s="33"/>
    </row>
    <row r="30" spans="1:15" s="215" customFormat="1" ht="19.5" customHeight="1" thickBot="1">
      <c r="A30" s="206" t="s">
        <v>19</v>
      </c>
      <c r="B30" s="345" t="s">
        <v>56</v>
      </c>
      <c r="C30" s="345"/>
      <c r="D30" s="345"/>
      <c r="E30" s="345"/>
      <c r="F30" s="345"/>
      <c r="G30" s="33"/>
      <c r="H30" s="33"/>
      <c r="I30" s="33"/>
      <c r="J30" s="33"/>
      <c r="K30" s="33"/>
      <c r="L30" s="33"/>
      <c r="M30" s="33"/>
      <c r="N30" s="33"/>
      <c r="O30" s="33"/>
    </row>
    <row r="31" spans="1:15" s="215" customFormat="1" ht="28.5" customHeight="1" thickBot="1">
      <c r="A31" s="216" t="s">
        <v>55</v>
      </c>
      <c r="B31" s="336" t="s">
        <v>123</v>
      </c>
      <c r="C31" s="311"/>
      <c r="D31" s="311"/>
      <c r="E31" s="312"/>
      <c r="F31" s="313" t="s">
        <v>33</v>
      </c>
      <c r="G31" s="150"/>
      <c r="H31" s="318" t="s">
        <v>122</v>
      </c>
      <c r="I31" s="327"/>
      <c r="J31" s="327"/>
      <c r="K31" s="319"/>
      <c r="L31" s="313" t="s">
        <v>8</v>
      </c>
      <c r="M31" s="58"/>
      <c r="N31" s="58"/>
      <c r="O31" s="58"/>
    </row>
    <row r="32" spans="2:15" s="215" customFormat="1" ht="45" customHeight="1" thickBot="1">
      <c r="B32" s="337" t="s">
        <v>53</v>
      </c>
      <c r="C32" s="338"/>
      <c r="D32" s="337" t="s">
        <v>54</v>
      </c>
      <c r="E32" s="338"/>
      <c r="F32" s="314"/>
      <c r="G32" s="150"/>
      <c r="H32" s="337" t="s">
        <v>53</v>
      </c>
      <c r="I32" s="338"/>
      <c r="J32" s="337" t="s">
        <v>54</v>
      </c>
      <c r="K32" s="338"/>
      <c r="L32" s="314"/>
      <c r="M32" s="58"/>
      <c r="N32" s="58"/>
      <c r="O32" s="58"/>
    </row>
    <row r="33" spans="2:15" s="217" customFormat="1" ht="12.75" customHeight="1" thickBot="1">
      <c r="B33" s="178" t="s">
        <v>3</v>
      </c>
      <c r="C33" s="123" t="s">
        <v>4</v>
      </c>
      <c r="D33" s="178" t="s">
        <v>3</v>
      </c>
      <c r="E33" s="218" t="s">
        <v>4</v>
      </c>
      <c r="F33" s="315"/>
      <c r="G33" s="219"/>
      <c r="H33" s="178" t="s">
        <v>3</v>
      </c>
      <c r="I33" s="123" t="s">
        <v>4</v>
      </c>
      <c r="J33" s="178" t="s">
        <v>3</v>
      </c>
      <c r="K33" s="123" t="s">
        <v>4</v>
      </c>
      <c r="L33" s="330"/>
      <c r="M33" s="197"/>
      <c r="N33" s="197"/>
      <c r="O33" s="197"/>
    </row>
    <row r="34" spans="2:15" s="58" customFormat="1" ht="15">
      <c r="B34" s="220">
        <v>0</v>
      </c>
      <c r="C34" s="221">
        <f aca="true" t="shared" si="4" ref="C34:C39">B35</f>
        <v>5000</v>
      </c>
      <c r="D34" s="79">
        <v>0</v>
      </c>
      <c r="E34" s="112">
        <f aca="true" t="shared" si="5" ref="E34:E39">D35</f>
        <v>6000</v>
      </c>
      <c r="F34" s="222">
        <v>0</v>
      </c>
      <c r="G34" s="223"/>
      <c r="H34" s="220">
        <v>0</v>
      </c>
      <c r="I34" s="221">
        <f aca="true" t="shared" si="6" ref="I34:I39">H35</f>
        <v>500</v>
      </c>
      <c r="J34" s="79">
        <v>0</v>
      </c>
      <c r="K34" s="80">
        <f aca="true" t="shared" si="7" ref="K34:K39">J35</f>
        <v>600</v>
      </c>
      <c r="L34" s="222">
        <v>0</v>
      </c>
      <c r="M34" s="224"/>
      <c r="N34" s="83">
        <v>0</v>
      </c>
      <c r="O34" s="83"/>
    </row>
    <row r="35" spans="1:15" s="60" customFormat="1" ht="15">
      <c r="A35" s="225"/>
      <c r="B35" s="84">
        <f aca="true" t="shared" si="8" ref="B35:B40">ROUNDUP(D35/1.2,2)</f>
        <v>5000</v>
      </c>
      <c r="C35" s="85">
        <f t="shared" si="4"/>
        <v>6666.67</v>
      </c>
      <c r="D35" s="86">
        <v>6000</v>
      </c>
      <c r="E35" s="87">
        <f t="shared" si="5"/>
        <v>8000</v>
      </c>
      <c r="F35" s="88">
        <v>25</v>
      </c>
      <c r="G35" s="89"/>
      <c r="H35" s="84">
        <f aca="true" t="shared" si="9" ref="H35:H40">J35/1.2</f>
        <v>500</v>
      </c>
      <c r="I35" s="85">
        <f t="shared" si="6"/>
        <v>666.6666666666667</v>
      </c>
      <c r="J35" s="86">
        <v>600</v>
      </c>
      <c r="K35" s="87">
        <f t="shared" si="7"/>
        <v>800</v>
      </c>
      <c r="L35" s="91">
        <v>10</v>
      </c>
      <c r="M35" s="58"/>
      <c r="N35" s="83">
        <f aca="true" t="shared" si="10" ref="N35:N40">(100-L35)/100</f>
        <v>0.9</v>
      </c>
      <c r="O35" s="83"/>
    </row>
    <row r="36" spans="2:15" s="60" customFormat="1" ht="15">
      <c r="B36" s="84">
        <f t="shared" si="8"/>
        <v>6666.67</v>
      </c>
      <c r="C36" s="92">
        <f t="shared" si="4"/>
        <v>8333.34</v>
      </c>
      <c r="D36" s="86">
        <v>8000</v>
      </c>
      <c r="E36" s="87">
        <f t="shared" si="5"/>
        <v>10000</v>
      </c>
      <c r="F36" s="93">
        <v>30</v>
      </c>
      <c r="G36" s="94"/>
      <c r="H36" s="84">
        <f t="shared" si="9"/>
        <v>666.6666666666667</v>
      </c>
      <c r="I36" s="85">
        <f t="shared" si="6"/>
        <v>833.3333333333334</v>
      </c>
      <c r="J36" s="86">
        <v>800</v>
      </c>
      <c r="K36" s="87">
        <f t="shared" si="7"/>
        <v>1000</v>
      </c>
      <c r="L36" s="95">
        <v>15</v>
      </c>
      <c r="M36" s="58"/>
      <c r="N36" s="83">
        <f t="shared" si="10"/>
        <v>0.85</v>
      </c>
      <c r="O36" s="83"/>
    </row>
    <row r="37" spans="2:15" s="58" customFormat="1" ht="15" customHeight="1">
      <c r="B37" s="84">
        <f t="shared" si="8"/>
        <v>8333.34</v>
      </c>
      <c r="C37" s="92">
        <f t="shared" si="4"/>
        <v>10833.34</v>
      </c>
      <c r="D37" s="86">
        <v>10000</v>
      </c>
      <c r="E37" s="96">
        <f t="shared" si="5"/>
        <v>13000</v>
      </c>
      <c r="F37" s="93">
        <v>35</v>
      </c>
      <c r="G37" s="94"/>
      <c r="H37" s="84">
        <f t="shared" si="9"/>
        <v>833.3333333333334</v>
      </c>
      <c r="I37" s="85">
        <f t="shared" si="6"/>
        <v>1083.3333333333335</v>
      </c>
      <c r="J37" s="86">
        <v>1000</v>
      </c>
      <c r="K37" s="96">
        <f t="shared" si="7"/>
        <v>1300</v>
      </c>
      <c r="L37" s="95">
        <v>20</v>
      </c>
      <c r="N37" s="83">
        <f t="shared" si="10"/>
        <v>0.8</v>
      </c>
      <c r="O37" s="83"/>
    </row>
    <row r="38" spans="2:15" s="21" customFormat="1" ht="15" customHeight="1">
      <c r="B38" s="84">
        <f t="shared" si="8"/>
        <v>10833.34</v>
      </c>
      <c r="C38" s="92">
        <f t="shared" si="4"/>
        <v>14166.67</v>
      </c>
      <c r="D38" s="86">
        <v>13000</v>
      </c>
      <c r="E38" s="96">
        <f t="shared" si="5"/>
        <v>17000</v>
      </c>
      <c r="F38" s="95">
        <v>40</v>
      </c>
      <c r="G38" s="94"/>
      <c r="H38" s="84">
        <f t="shared" si="9"/>
        <v>1083.3333333333335</v>
      </c>
      <c r="I38" s="85">
        <f t="shared" si="6"/>
        <v>1416.6666666666667</v>
      </c>
      <c r="J38" s="86">
        <v>1300</v>
      </c>
      <c r="K38" s="96">
        <f t="shared" si="7"/>
        <v>1700</v>
      </c>
      <c r="L38" s="95">
        <v>25</v>
      </c>
      <c r="M38" s="58"/>
      <c r="N38" s="83">
        <f t="shared" si="10"/>
        <v>0.75</v>
      </c>
      <c r="O38" s="83"/>
    </row>
    <row r="39" spans="2:15" s="58" customFormat="1" ht="15">
      <c r="B39" s="84">
        <f t="shared" si="8"/>
        <v>14166.67</v>
      </c>
      <c r="C39" s="85">
        <f t="shared" si="4"/>
        <v>17500</v>
      </c>
      <c r="D39" s="86">
        <v>17000</v>
      </c>
      <c r="E39" s="96">
        <f t="shared" si="5"/>
        <v>21000</v>
      </c>
      <c r="F39" s="88">
        <v>45</v>
      </c>
      <c r="G39" s="89"/>
      <c r="H39" s="84">
        <f t="shared" si="9"/>
        <v>1416.6666666666667</v>
      </c>
      <c r="I39" s="85">
        <f t="shared" si="6"/>
        <v>1750</v>
      </c>
      <c r="J39" s="86">
        <v>1700</v>
      </c>
      <c r="K39" s="96">
        <f t="shared" si="7"/>
        <v>2100</v>
      </c>
      <c r="L39" s="91">
        <v>30</v>
      </c>
      <c r="M39" s="226"/>
      <c r="N39" s="83">
        <f t="shared" si="10"/>
        <v>0.7</v>
      </c>
      <c r="O39" s="83"/>
    </row>
    <row r="40" spans="2:15" s="58" customFormat="1" ht="15.75" thickBot="1">
      <c r="B40" s="97">
        <f t="shared" si="8"/>
        <v>17500</v>
      </c>
      <c r="C40" s="98"/>
      <c r="D40" s="99">
        <v>21000</v>
      </c>
      <c r="E40" s="100"/>
      <c r="F40" s="101">
        <v>50</v>
      </c>
      <c r="G40" s="89"/>
      <c r="H40" s="97">
        <f t="shared" si="9"/>
        <v>1750</v>
      </c>
      <c r="I40" s="98"/>
      <c r="J40" s="99">
        <v>2100</v>
      </c>
      <c r="K40" s="100"/>
      <c r="L40" s="103">
        <v>35</v>
      </c>
      <c r="M40" s="226"/>
      <c r="N40" s="83">
        <f t="shared" si="10"/>
        <v>0.65</v>
      </c>
      <c r="O40" s="83"/>
    </row>
    <row r="41" spans="2:12" s="58" customFormat="1" ht="5.25" customHeight="1"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</row>
    <row r="42" spans="1:12" s="256" customFormat="1" ht="18" customHeight="1" thickBot="1">
      <c r="A42" s="216" t="s">
        <v>55</v>
      </c>
      <c r="B42" s="346" t="s">
        <v>135</v>
      </c>
      <c r="C42" s="346"/>
      <c r="D42" s="346"/>
      <c r="E42" s="346"/>
      <c r="F42" s="346"/>
      <c r="G42" s="346"/>
      <c r="H42" s="346"/>
      <c r="I42" s="346"/>
      <c r="J42" s="346"/>
      <c r="K42" s="346"/>
      <c r="L42" s="346"/>
    </row>
    <row r="43" spans="2:12" s="256" customFormat="1" ht="17.25" customHeight="1" thickBot="1">
      <c r="B43" s="347" t="s">
        <v>136</v>
      </c>
      <c r="C43" s="348"/>
      <c r="D43" s="348"/>
      <c r="E43" s="349"/>
      <c r="F43" s="291" t="s">
        <v>0</v>
      </c>
      <c r="G43" s="257"/>
      <c r="H43" s="258"/>
      <c r="I43" s="258"/>
      <c r="J43" s="258"/>
      <c r="K43" s="259"/>
      <c r="L43" s="259"/>
    </row>
    <row r="44" spans="2:12" s="260" customFormat="1" ht="30" customHeight="1" thickBot="1">
      <c r="B44" s="350" t="s">
        <v>34</v>
      </c>
      <c r="C44" s="351"/>
      <c r="D44" s="352" t="s">
        <v>35</v>
      </c>
      <c r="E44" s="353"/>
      <c r="F44" s="292"/>
      <c r="G44" s="261"/>
      <c r="H44" s="262"/>
      <c r="I44" s="262"/>
      <c r="J44" s="262"/>
      <c r="K44" s="263"/>
      <c r="L44" s="263"/>
    </row>
    <row r="45" spans="2:12" s="256" customFormat="1" ht="15.75" customHeight="1" thickBot="1">
      <c r="B45" s="75" t="s">
        <v>3</v>
      </c>
      <c r="C45" s="76" t="s">
        <v>4</v>
      </c>
      <c r="D45" s="75" t="s">
        <v>3</v>
      </c>
      <c r="E45" s="76" t="s">
        <v>4</v>
      </c>
      <c r="F45" s="293"/>
      <c r="G45" s="257"/>
      <c r="H45" s="258"/>
      <c r="I45" s="258"/>
      <c r="J45" s="258"/>
      <c r="K45" s="259"/>
      <c r="L45" s="259"/>
    </row>
    <row r="46" spans="2:12" s="256" customFormat="1" ht="13.5" customHeight="1">
      <c r="B46" s="79">
        <v>0</v>
      </c>
      <c r="C46" s="264">
        <f aca="true" t="shared" si="11" ref="C46:C52">B47</f>
        <v>1500</v>
      </c>
      <c r="D46" s="79">
        <v>0</v>
      </c>
      <c r="E46" s="80">
        <f aca="true" t="shared" si="12" ref="E46:E52">D47</f>
        <v>1800</v>
      </c>
      <c r="F46" s="265">
        <v>50</v>
      </c>
      <c r="G46" s="257"/>
      <c r="H46" s="266"/>
      <c r="I46" s="258"/>
      <c r="J46" s="258"/>
      <c r="K46" s="259"/>
      <c r="L46" s="259"/>
    </row>
    <row r="47" spans="2:12" s="256" customFormat="1" ht="13.5" customHeight="1">
      <c r="B47" s="86">
        <f aca="true" t="shared" si="13" ref="B47:B53">D47/1.2</f>
        <v>1500</v>
      </c>
      <c r="C47" s="96">
        <f t="shared" si="11"/>
        <v>2083.3333333333335</v>
      </c>
      <c r="D47" s="86">
        <v>1800</v>
      </c>
      <c r="E47" s="87">
        <f t="shared" si="12"/>
        <v>2500</v>
      </c>
      <c r="F47" s="267">
        <v>55</v>
      </c>
      <c r="G47" s="257"/>
      <c r="H47" s="266"/>
      <c r="I47" s="258"/>
      <c r="J47" s="258"/>
      <c r="K47" s="259"/>
      <c r="L47" s="259"/>
    </row>
    <row r="48" spans="2:12" s="256" customFormat="1" ht="13.5" customHeight="1">
      <c r="B48" s="86">
        <f t="shared" si="13"/>
        <v>2083.3333333333335</v>
      </c>
      <c r="C48" s="96">
        <f t="shared" si="11"/>
        <v>2916.666666666667</v>
      </c>
      <c r="D48" s="86">
        <v>2500</v>
      </c>
      <c r="E48" s="87">
        <f t="shared" si="12"/>
        <v>3500</v>
      </c>
      <c r="F48" s="267">
        <v>60</v>
      </c>
      <c r="G48" s="257"/>
      <c r="H48" s="266"/>
      <c r="I48" s="258"/>
      <c r="J48" s="258"/>
      <c r="K48" s="259"/>
      <c r="L48" s="259"/>
    </row>
    <row r="49" spans="2:12" s="256" customFormat="1" ht="13.5" customHeight="1">
      <c r="B49" s="86">
        <f t="shared" si="13"/>
        <v>2916.666666666667</v>
      </c>
      <c r="C49" s="96">
        <f t="shared" si="11"/>
        <v>4166.6675</v>
      </c>
      <c r="D49" s="86">
        <v>3500</v>
      </c>
      <c r="E49" s="87">
        <f t="shared" si="12"/>
        <v>5000.000999999999</v>
      </c>
      <c r="F49" s="267">
        <v>65</v>
      </c>
      <c r="G49" s="257"/>
      <c r="H49" s="266"/>
      <c r="I49" s="258"/>
      <c r="J49" s="258"/>
      <c r="K49" s="259"/>
      <c r="L49" s="259"/>
    </row>
    <row r="50" spans="2:12" s="256" customFormat="1" ht="13.5" customHeight="1">
      <c r="B50" s="86">
        <f t="shared" si="13"/>
        <v>4166.6675</v>
      </c>
      <c r="C50" s="96">
        <f t="shared" si="11"/>
        <v>6916.666500000001</v>
      </c>
      <c r="D50" s="86">
        <v>5000.000999999999</v>
      </c>
      <c r="E50" s="87">
        <f t="shared" si="12"/>
        <v>8299.999800000001</v>
      </c>
      <c r="F50" s="267">
        <v>70</v>
      </c>
      <c r="G50" s="257"/>
      <c r="H50" s="266"/>
      <c r="I50" s="258"/>
      <c r="J50" s="258"/>
      <c r="K50" s="259"/>
      <c r="L50" s="259"/>
    </row>
    <row r="51" spans="2:12" s="256" customFormat="1" ht="13.5" customHeight="1">
      <c r="B51" s="86">
        <f t="shared" si="13"/>
        <v>6916.666500000001</v>
      </c>
      <c r="C51" s="96">
        <f t="shared" si="11"/>
        <v>9166.666666666668</v>
      </c>
      <c r="D51" s="86">
        <v>8299.999800000001</v>
      </c>
      <c r="E51" s="87">
        <f t="shared" si="12"/>
        <v>11000</v>
      </c>
      <c r="F51" s="267">
        <v>73</v>
      </c>
      <c r="G51" s="257"/>
      <c r="H51" s="266"/>
      <c r="I51" s="258"/>
      <c r="J51" s="258"/>
      <c r="K51" s="259"/>
      <c r="L51" s="259"/>
    </row>
    <row r="52" spans="2:12" s="256" customFormat="1" ht="13.5" customHeight="1">
      <c r="B52" s="86">
        <f t="shared" si="13"/>
        <v>9166.666666666668</v>
      </c>
      <c r="C52" s="96">
        <f t="shared" si="11"/>
        <v>10000</v>
      </c>
      <c r="D52" s="86">
        <v>11000</v>
      </c>
      <c r="E52" s="87">
        <f t="shared" si="12"/>
        <v>12000</v>
      </c>
      <c r="F52" s="268">
        <v>75</v>
      </c>
      <c r="G52" s="257"/>
      <c r="H52" s="266"/>
      <c r="I52" s="258"/>
      <c r="J52" s="258"/>
      <c r="K52" s="259"/>
      <c r="L52" s="259"/>
    </row>
    <row r="53" spans="2:12" s="256" customFormat="1" ht="13.5" customHeight="1" thickBot="1">
      <c r="B53" s="99">
        <f t="shared" si="13"/>
        <v>10000</v>
      </c>
      <c r="C53" s="100"/>
      <c r="D53" s="99">
        <v>12000</v>
      </c>
      <c r="E53" s="100"/>
      <c r="F53" s="269">
        <v>80</v>
      </c>
      <c r="G53" s="270"/>
      <c r="H53" s="266"/>
      <c r="I53" s="258"/>
      <c r="J53" s="258"/>
      <c r="K53" s="259"/>
      <c r="L53" s="259"/>
    </row>
    <row r="54" spans="2:12" s="256" customFormat="1" ht="15.75" customHeight="1">
      <c r="B54" s="271"/>
      <c r="C54" s="258"/>
      <c r="D54" s="258"/>
      <c r="E54" s="258"/>
      <c r="F54" s="258"/>
      <c r="G54" s="258"/>
      <c r="H54" s="258"/>
      <c r="I54" s="258"/>
      <c r="J54" s="258"/>
      <c r="K54" s="259"/>
      <c r="L54" s="259"/>
    </row>
    <row r="55" spans="1:12" s="228" customFormat="1" ht="33.75" customHeight="1">
      <c r="A55" s="136" t="s">
        <v>23</v>
      </c>
      <c r="B55" s="335" t="s">
        <v>124</v>
      </c>
      <c r="C55" s="334"/>
      <c r="D55" s="334"/>
      <c r="E55" s="334"/>
      <c r="F55" s="334"/>
      <c r="G55" s="334"/>
      <c r="H55" s="334"/>
      <c r="I55" s="334"/>
      <c r="J55" s="334"/>
      <c r="K55" s="334"/>
      <c r="L55" s="334"/>
    </row>
    <row r="56" spans="1:12" s="228" customFormat="1" ht="15.75" customHeight="1">
      <c r="A56" s="65"/>
      <c r="B56" s="230" t="s">
        <v>59</v>
      </c>
      <c r="C56" s="231"/>
      <c r="D56" s="231"/>
      <c r="E56" s="231"/>
      <c r="F56" s="231"/>
      <c r="G56" s="231"/>
      <c r="H56" s="16"/>
      <c r="I56" s="29"/>
      <c r="J56" s="29"/>
      <c r="K56" s="29"/>
      <c r="L56" s="29"/>
    </row>
    <row r="57" spans="1:12" s="228" customFormat="1" ht="16.5" customHeight="1">
      <c r="A57" s="334" t="s">
        <v>51</v>
      </c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</row>
    <row r="58" spans="1:12" s="228" customFormat="1" ht="17.25" customHeight="1">
      <c r="A58" s="334" t="s">
        <v>126</v>
      </c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</row>
    <row r="59" spans="1:12" s="228" customFormat="1" ht="13.5" customHeight="1">
      <c r="A59" s="211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s="228" customFormat="1" ht="13.5" customHeight="1">
      <c r="A60" s="211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s="228" customFormat="1" ht="11.25" customHeight="1">
      <c r="A61" s="211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5" s="29" customFormat="1" ht="30" customHeight="1">
      <c r="A62" s="211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2"/>
      <c r="N62" s="2"/>
      <c r="O62" s="2"/>
    </row>
    <row r="63" spans="1:15" s="29" customFormat="1" ht="18" customHeight="1">
      <c r="A63" s="211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2"/>
      <c r="N63" s="2"/>
      <c r="O63" s="2"/>
    </row>
    <row r="64" spans="1:12" s="29" customFormat="1" ht="23.25" customHeight="1">
      <c r="A64" s="211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s="29" customFormat="1" ht="14.25" customHeight="1">
      <c r="A65" s="21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5" s="29" customFormat="1" ht="23.25" customHeight="1">
      <c r="A66" s="211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2"/>
      <c r="N66" s="2"/>
      <c r="O66" s="2"/>
    </row>
    <row r="67" spans="1:15" s="13" customFormat="1" ht="19.5" customHeight="1">
      <c r="A67" s="211"/>
      <c r="M67" s="2"/>
      <c r="N67" s="2"/>
      <c r="O67" s="2"/>
    </row>
    <row r="68" s="13" customFormat="1" ht="15.75">
      <c r="A68" s="211"/>
    </row>
    <row r="69" s="13" customFormat="1" ht="15.75">
      <c r="A69" s="211"/>
    </row>
    <row r="70" s="13" customFormat="1" ht="15.75">
      <c r="A70" s="211"/>
    </row>
  </sheetData>
  <sheetProtection/>
  <mergeCells count="39">
    <mergeCell ref="B42:L42"/>
    <mergeCell ref="B43:E43"/>
    <mergeCell ref="F43:F45"/>
    <mergeCell ref="B44:C44"/>
    <mergeCell ref="D44:E44"/>
    <mergeCell ref="B18:F18"/>
    <mergeCell ref="B16:G16"/>
    <mergeCell ref="B14:L14"/>
    <mergeCell ref="B15:I15"/>
    <mergeCell ref="B10:I10"/>
    <mergeCell ref="B11:I11"/>
    <mergeCell ref="J32:K32"/>
    <mergeCell ref="B30:F30"/>
    <mergeCell ref="I1:L1"/>
    <mergeCell ref="G2:L2"/>
    <mergeCell ref="A3:L3"/>
    <mergeCell ref="B6:F6"/>
    <mergeCell ref="B4:F4"/>
    <mergeCell ref="A5:L5"/>
    <mergeCell ref="B7:F7"/>
    <mergeCell ref="B8:I8"/>
    <mergeCell ref="B13:L13"/>
    <mergeCell ref="B19:E19"/>
    <mergeCell ref="F19:F21"/>
    <mergeCell ref="B20:C20"/>
    <mergeCell ref="D20:E20"/>
    <mergeCell ref="B12:L12"/>
    <mergeCell ref="B17:L17"/>
    <mergeCell ref="B9:I9"/>
    <mergeCell ref="A57:L57"/>
    <mergeCell ref="A58:L58"/>
    <mergeCell ref="B55:L55"/>
    <mergeCell ref="B31:E31"/>
    <mergeCell ref="F31:F33"/>
    <mergeCell ref="H31:K31"/>
    <mergeCell ref="L31:L33"/>
    <mergeCell ref="B32:C32"/>
    <mergeCell ref="D32:E32"/>
    <mergeCell ref="H32:I32"/>
  </mergeCells>
  <printOptions/>
  <pageMargins left="0.31496062992125984" right="0.2362204724409449" top="0.27" bottom="0.26" header="0.22" footer="0.1968503937007874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O49"/>
  <sheetViews>
    <sheetView zoomScaleSheetLayoutView="100" zoomScalePageLayoutView="0" workbookViewId="0" topLeftCell="A1">
      <selection activeCell="L18" sqref="L18"/>
    </sheetView>
  </sheetViews>
  <sheetFormatPr defaultColWidth="9.00390625" defaultRowHeight="12.75" outlineLevelCol="1"/>
  <cols>
    <col min="1" max="1" width="4.375" style="10" customWidth="1"/>
    <col min="2" max="3" width="12.75390625" style="1" customWidth="1"/>
    <col min="4" max="5" width="11.375" style="1" customWidth="1"/>
    <col min="6" max="6" width="9.625" style="1" customWidth="1"/>
    <col min="7" max="7" width="2.25390625" style="1" customWidth="1"/>
    <col min="8" max="11" width="12.25390625" style="1" customWidth="1"/>
    <col min="12" max="12" width="9.125" style="1" customWidth="1"/>
    <col min="13" max="13" width="7.25390625" style="1" customWidth="1"/>
    <col min="14" max="14" width="5.75390625" style="1" hidden="1" customWidth="1" outlineLevel="1"/>
    <col min="15" max="15" width="9.125" style="1" customWidth="1" collapsed="1"/>
    <col min="16" max="16384" width="9.125" style="1" customWidth="1"/>
  </cols>
  <sheetData>
    <row r="1" spans="1:12" s="25" customFormat="1" ht="21.75" customHeight="1">
      <c r="A1" s="124" t="s">
        <v>24</v>
      </c>
      <c r="B1" s="367" t="s">
        <v>71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2:6" ht="9" customHeight="1" thickBot="1">
      <c r="B2" s="12"/>
      <c r="C2" s="23"/>
      <c r="D2" s="23"/>
      <c r="E2" s="23"/>
      <c r="F2" s="23"/>
    </row>
    <row r="3" spans="1:10" s="11" customFormat="1" ht="49.5" customHeight="1" thickBot="1">
      <c r="A3" s="1"/>
      <c r="B3" s="373" t="s">
        <v>7</v>
      </c>
      <c r="C3" s="374"/>
      <c r="D3" s="374" t="s">
        <v>9</v>
      </c>
      <c r="E3" s="374"/>
      <c r="F3" s="369" t="s">
        <v>76</v>
      </c>
      <c r="G3" s="369"/>
      <c r="H3" s="369"/>
      <c r="I3" s="369" t="s">
        <v>38</v>
      </c>
      <c r="J3" s="371"/>
    </row>
    <row r="4" spans="2:10" ht="24" customHeight="1" thickBot="1">
      <c r="B4" s="373" t="s">
        <v>18</v>
      </c>
      <c r="C4" s="374"/>
      <c r="D4" s="375" t="s">
        <v>22</v>
      </c>
      <c r="E4" s="375"/>
      <c r="F4" s="370">
        <f>ROUND(I4/1.2,2)</f>
        <v>25</v>
      </c>
      <c r="G4" s="370"/>
      <c r="H4" s="370"/>
      <c r="I4" s="370">
        <v>30</v>
      </c>
      <c r="J4" s="376"/>
    </row>
    <row r="5" spans="2:6" ht="17.25" customHeight="1">
      <c r="B5" s="5"/>
      <c r="C5" s="5"/>
      <c r="D5" s="5"/>
      <c r="E5" s="5"/>
      <c r="F5" s="5"/>
    </row>
    <row r="6" spans="2:12" s="25" customFormat="1" ht="39" customHeight="1">
      <c r="B6" s="372" t="s">
        <v>77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</row>
    <row r="7" spans="1:9" s="53" customFormat="1" ht="19.5" customHeight="1">
      <c r="A7" s="71" t="s">
        <v>11</v>
      </c>
      <c r="B7" s="287" t="s">
        <v>49</v>
      </c>
      <c r="C7" s="287"/>
      <c r="D7" s="287"/>
      <c r="E7" s="287"/>
      <c r="F7" s="287"/>
      <c r="G7" s="54"/>
      <c r="H7" s="54"/>
      <c r="I7" s="54"/>
    </row>
    <row r="8" spans="1:12" ht="18" customHeight="1">
      <c r="A8" s="285" t="s">
        <v>68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</row>
    <row r="9" spans="1:9" ht="17.25" customHeight="1">
      <c r="A9" s="118" t="s">
        <v>25</v>
      </c>
      <c r="B9" s="300" t="s">
        <v>117</v>
      </c>
      <c r="C9" s="300"/>
      <c r="D9" s="300"/>
      <c r="E9" s="300"/>
      <c r="F9" s="300"/>
      <c r="G9" s="300"/>
      <c r="H9" s="300"/>
      <c r="I9" s="300"/>
    </row>
    <row r="10" spans="1:9" ht="16.5" customHeight="1">
      <c r="A10" s="118"/>
      <c r="B10" s="303" t="s">
        <v>47</v>
      </c>
      <c r="C10" s="303"/>
      <c r="D10" s="303"/>
      <c r="E10" s="303"/>
      <c r="F10" s="303"/>
      <c r="G10" s="303"/>
      <c r="H10" s="303"/>
      <c r="I10" s="303"/>
    </row>
    <row r="11" spans="1:9" ht="19.5" customHeight="1">
      <c r="A11" s="118" t="s">
        <v>26</v>
      </c>
      <c r="B11" s="290" t="s">
        <v>65</v>
      </c>
      <c r="C11" s="290"/>
      <c r="D11" s="290"/>
      <c r="E11" s="290"/>
      <c r="F11" s="290"/>
      <c r="G11" s="290"/>
      <c r="H11" s="290"/>
      <c r="I11" s="290"/>
    </row>
    <row r="12" spans="1:9" ht="19.5" customHeight="1">
      <c r="A12" s="118" t="s">
        <v>27</v>
      </c>
      <c r="B12" s="301" t="s">
        <v>66</v>
      </c>
      <c r="C12" s="301"/>
      <c r="D12" s="301"/>
      <c r="E12" s="301"/>
      <c r="F12" s="301"/>
      <c r="G12" s="301"/>
      <c r="H12" s="301"/>
      <c r="I12" s="301"/>
    </row>
    <row r="13" spans="1:12" ht="30" customHeight="1">
      <c r="A13" s="119"/>
      <c r="B13" s="368" t="s">
        <v>113</v>
      </c>
      <c r="C13" s="368"/>
      <c r="D13" s="368"/>
      <c r="E13" s="368"/>
      <c r="F13" s="368"/>
      <c r="G13" s="368"/>
      <c r="H13" s="368"/>
      <c r="I13" s="368"/>
      <c r="J13" s="368"/>
      <c r="K13" s="368"/>
      <c r="L13" s="368"/>
    </row>
    <row r="14" spans="1:12" ht="21" customHeight="1">
      <c r="A14" s="122" t="s">
        <v>75</v>
      </c>
      <c r="B14" s="307" t="s">
        <v>67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07"/>
    </row>
    <row r="15" spans="1:12" ht="21" customHeight="1">
      <c r="A15" s="122" t="s">
        <v>62</v>
      </c>
      <c r="B15" s="307" t="s">
        <v>115</v>
      </c>
      <c r="C15" s="307"/>
      <c r="D15" s="307"/>
      <c r="E15" s="307"/>
      <c r="F15" s="307"/>
      <c r="G15" s="307"/>
      <c r="H15" s="307"/>
      <c r="I15" s="307"/>
      <c r="J15" s="307"/>
      <c r="K15" s="307"/>
      <c r="L15" s="307"/>
    </row>
    <row r="16" spans="1:9" ht="21" customHeight="1">
      <c r="A16" s="176" t="s">
        <v>30</v>
      </c>
      <c r="B16" s="306" t="s">
        <v>84</v>
      </c>
      <c r="C16" s="306"/>
      <c r="D16" s="306"/>
      <c r="E16" s="306"/>
      <c r="F16" s="306"/>
      <c r="G16" s="306"/>
      <c r="H16" s="306"/>
      <c r="I16" s="306"/>
    </row>
    <row r="17" spans="1:7" s="25" customFormat="1" ht="16.5" customHeight="1">
      <c r="A17" s="135" t="s">
        <v>10</v>
      </c>
      <c r="B17" s="305" t="s">
        <v>48</v>
      </c>
      <c r="C17" s="305"/>
      <c r="D17" s="305"/>
      <c r="E17" s="305"/>
      <c r="F17" s="305"/>
      <c r="G17" s="305"/>
    </row>
    <row r="18" ht="7.5" customHeight="1"/>
    <row r="19" spans="1:6" s="10" customFormat="1" ht="17.25" customHeight="1" thickBot="1">
      <c r="A19" s="120" t="s">
        <v>12</v>
      </c>
      <c r="B19" s="289" t="s">
        <v>46</v>
      </c>
      <c r="C19" s="289"/>
      <c r="D19" s="289"/>
      <c r="E19" s="289"/>
      <c r="F19" s="289"/>
    </row>
    <row r="20" spans="1:6" s="229" customFormat="1" ht="18" customHeight="1" thickBot="1">
      <c r="A20" s="232"/>
      <c r="B20" s="354" t="s">
        <v>36</v>
      </c>
      <c r="C20" s="355"/>
      <c r="D20" s="355"/>
      <c r="E20" s="356"/>
      <c r="F20" s="357" t="s">
        <v>0</v>
      </c>
    </row>
    <row r="21" spans="1:7" s="58" customFormat="1" ht="30" customHeight="1" thickBot="1">
      <c r="A21" s="121"/>
      <c r="B21" s="350" t="s">
        <v>34</v>
      </c>
      <c r="C21" s="351"/>
      <c r="D21" s="359" t="s">
        <v>35</v>
      </c>
      <c r="E21" s="360"/>
      <c r="F21" s="292"/>
      <c r="G21" s="229"/>
    </row>
    <row r="22" spans="1:7" s="58" customFormat="1" ht="15" customHeight="1" thickBot="1">
      <c r="A22" s="121"/>
      <c r="B22" s="75" t="s">
        <v>3</v>
      </c>
      <c r="C22" s="76" t="s">
        <v>4</v>
      </c>
      <c r="D22" s="75" t="s">
        <v>3</v>
      </c>
      <c r="E22" s="76" t="s">
        <v>4</v>
      </c>
      <c r="F22" s="358"/>
      <c r="G22" s="229"/>
    </row>
    <row r="23" spans="1:7" s="58" customFormat="1" ht="15" customHeight="1">
      <c r="A23" s="121"/>
      <c r="B23" s="104">
        <v>0</v>
      </c>
      <c r="C23" s="105">
        <f aca="true" t="shared" si="0" ref="C23:C28">B24-0.01</f>
        <v>277.7677777777778</v>
      </c>
      <c r="D23" s="233">
        <v>0</v>
      </c>
      <c r="E23" s="233">
        <f aca="true" t="shared" si="1" ref="E23:E28">D24-0.01</f>
        <v>333.3233333333333</v>
      </c>
      <c r="F23" s="222">
        <v>0</v>
      </c>
      <c r="G23" s="229"/>
    </row>
    <row r="24" spans="1:7" s="58" customFormat="1" ht="15" customHeight="1">
      <c r="A24" s="121"/>
      <c r="B24" s="106">
        <f aca="true" t="shared" si="2" ref="B24:B29">D24/1.2</f>
        <v>277.77777777777777</v>
      </c>
      <c r="C24" s="107">
        <f t="shared" si="0"/>
        <v>392.1468627450981</v>
      </c>
      <c r="D24" s="108">
        <f aca="true" t="shared" si="3" ref="D24:D29">J36/N36</f>
        <v>333.3333333333333</v>
      </c>
      <c r="E24" s="108">
        <f t="shared" si="1"/>
        <v>470.5782352941177</v>
      </c>
      <c r="F24" s="91">
        <v>10</v>
      </c>
      <c r="G24" s="229"/>
    </row>
    <row r="25" spans="1:7" s="58" customFormat="1" ht="15" customHeight="1">
      <c r="A25" s="121"/>
      <c r="B25" s="106">
        <f t="shared" si="2"/>
        <v>392.15686274509807</v>
      </c>
      <c r="C25" s="107">
        <f t="shared" si="0"/>
        <v>624.99</v>
      </c>
      <c r="D25" s="108">
        <f t="shared" si="3"/>
        <v>470.5882352941177</v>
      </c>
      <c r="E25" s="108">
        <f t="shared" si="1"/>
        <v>749.99</v>
      </c>
      <c r="F25" s="199">
        <v>15</v>
      </c>
      <c r="G25" s="229"/>
    </row>
    <row r="26" spans="1:7" s="58" customFormat="1" ht="15" customHeight="1">
      <c r="A26" s="121"/>
      <c r="B26" s="106">
        <f t="shared" si="2"/>
        <v>625</v>
      </c>
      <c r="C26" s="107">
        <f t="shared" si="0"/>
        <v>888.878888888889</v>
      </c>
      <c r="D26" s="108">
        <f t="shared" si="3"/>
        <v>750</v>
      </c>
      <c r="E26" s="108">
        <f t="shared" si="1"/>
        <v>1066.6566666666668</v>
      </c>
      <c r="F26" s="199">
        <v>20</v>
      </c>
      <c r="G26" s="229"/>
    </row>
    <row r="27" spans="1:7" s="58" customFormat="1" ht="15" customHeight="1">
      <c r="A27" s="121"/>
      <c r="B27" s="106">
        <f t="shared" si="2"/>
        <v>888.888888888889</v>
      </c>
      <c r="C27" s="107">
        <f t="shared" si="0"/>
        <v>1309.5138095238096</v>
      </c>
      <c r="D27" s="108">
        <f t="shared" si="3"/>
        <v>1066.6666666666667</v>
      </c>
      <c r="E27" s="108">
        <f t="shared" si="1"/>
        <v>1571.4185714285716</v>
      </c>
      <c r="F27" s="91">
        <v>25</v>
      </c>
      <c r="G27" s="229"/>
    </row>
    <row r="28" spans="1:7" s="58" customFormat="1" ht="15" customHeight="1">
      <c r="A28" s="121"/>
      <c r="B28" s="106">
        <f t="shared" si="2"/>
        <v>1309.5238095238096</v>
      </c>
      <c r="C28" s="107">
        <f t="shared" si="0"/>
        <v>1923.066923076923</v>
      </c>
      <c r="D28" s="108">
        <f t="shared" si="3"/>
        <v>1571.4285714285716</v>
      </c>
      <c r="E28" s="108">
        <f t="shared" si="1"/>
        <v>2307.6823076923074</v>
      </c>
      <c r="F28" s="199">
        <v>30</v>
      </c>
      <c r="G28" s="229"/>
    </row>
    <row r="29" spans="1:7" s="215" customFormat="1" ht="15" customHeight="1" thickBot="1">
      <c r="A29" s="234"/>
      <c r="B29" s="109">
        <f t="shared" si="2"/>
        <v>1923.076923076923</v>
      </c>
      <c r="C29" s="198"/>
      <c r="D29" s="111">
        <f t="shared" si="3"/>
        <v>2307.6923076923076</v>
      </c>
      <c r="E29" s="111"/>
      <c r="F29" s="235">
        <v>35</v>
      </c>
      <c r="G29" s="229"/>
    </row>
    <row r="30" spans="1:6" s="13" customFormat="1" ht="12" customHeight="1">
      <c r="A30" s="33"/>
      <c r="B30" s="126"/>
      <c r="C30" s="126"/>
      <c r="D30" s="127"/>
      <c r="E30" s="127"/>
      <c r="F30" s="128"/>
    </row>
    <row r="31" spans="1:6" s="33" customFormat="1" ht="21" customHeight="1" thickBot="1">
      <c r="A31" s="206" t="s">
        <v>17</v>
      </c>
      <c r="B31" s="363" t="s">
        <v>56</v>
      </c>
      <c r="C31" s="363"/>
      <c r="D31" s="363"/>
      <c r="E31" s="363"/>
      <c r="F31" s="363"/>
    </row>
    <row r="32" spans="2:13" s="58" customFormat="1" ht="29.25" customHeight="1" thickBot="1">
      <c r="B32" s="336" t="s">
        <v>123</v>
      </c>
      <c r="C32" s="311"/>
      <c r="D32" s="311"/>
      <c r="E32" s="312"/>
      <c r="F32" s="313" t="s">
        <v>33</v>
      </c>
      <c r="G32" s="150"/>
      <c r="H32" s="318" t="s">
        <v>122</v>
      </c>
      <c r="I32" s="327"/>
      <c r="J32" s="327"/>
      <c r="K32" s="319"/>
      <c r="L32" s="364" t="s">
        <v>0</v>
      </c>
      <c r="M32" s="74"/>
    </row>
    <row r="33" spans="2:13" s="21" customFormat="1" ht="30.75" customHeight="1" thickBot="1">
      <c r="B33" s="361" t="s">
        <v>43</v>
      </c>
      <c r="C33" s="362"/>
      <c r="D33" s="361" t="s">
        <v>44</v>
      </c>
      <c r="E33" s="362"/>
      <c r="F33" s="314"/>
      <c r="G33" s="150"/>
      <c r="H33" s="361" t="s">
        <v>43</v>
      </c>
      <c r="I33" s="362"/>
      <c r="J33" s="361" t="s">
        <v>44</v>
      </c>
      <c r="K33" s="362"/>
      <c r="L33" s="365"/>
      <c r="M33" s="61"/>
    </row>
    <row r="34" spans="2:13" s="58" customFormat="1" ht="12.75" customHeight="1" thickBot="1">
      <c r="B34" s="236" t="s">
        <v>3</v>
      </c>
      <c r="C34" s="237" t="s">
        <v>4</v>
      </c>
      <c r="D34" s="236" t="s">
        <v>3</v>
      </c>
      <c r="E34" s="218" t="s">
        <v>4</v>
      </c>
      <c r="F34" s="330"/>
      <c r="G34" s="219"/>
      <c r="H34" s="236" t="s">
        <v>3</v>
      </c>
      <c r="I34" s="237" t="s">
        <v>4</v>
      </c>
      <c r="J34" s="236" t="s">
        <v>3</v>
      </c>
      <c r="K34" s="237" t="s">
        <v>4</v>
      </c>
      <c r="L34" s="366"/>
      <c r="M34" s="74"/>
    </row>
    <row r="35" spans="2:14" s="58" customFormat="1" ht="12.75" customHeight="1">
      <c r="B35" s="238">
        <v>0</v>
      </c>
      <c r="C35" s="239">
        <f aca="true" t="shared" si="4" ref="C35:C40">B36</f>
        <v>2500</v>
      </c>
      <c r="D35" s="240">
        <v>0</v>
      </c>
      <c r="E35" s="241">
        <f aca="true" t="shared" si="5" ref="E35:E40">D36</f>
        <v>3000</v>
      </c>
      <c r="F35" s="242">
        <f>L35</f>
        <v>0</v>
      </c>
      <c r="H35" s="243">
        <f>J35/1.2</f>
        <v>0</v>
      </c>
      <c r="I35" s="244">
        <f>K35/1.2</f>
        <v>250</v>
      </c>
      <c r="J35" s="240">
        <v>0</v>
      </c>
      <c r="K35" s="241">
        <v>300</v>
      </c>
      <c r="L35" s="222">
        <v>0</v>
      </c>
      <c r="M35" s="223"/>
      <c r="N35" s="245"/>
    </row>
    <row r="36" spans="2:14" s="58" customFormat="1" ht="12.75" customHeight="1">
      <c r="B36" s="238">
        <f aca="true" t="shared" si="6" ref="B36:B41">D36/1.2</f>
        <v>2500</v>
      </c>
      <c r="C36" s="239">
        <f t="shared" si="4"/>
        <v>3333.3333333333335</v>
      </c>
      <c r="D36" s="240">
        <v>3000</v>
      </c>
      <c r="E36" s="241">
        <f t="shared" si="5"/>
        <v>4000</v>
      </c>
      <c r="F36" s="88">
        <v>25</v>
      </c>
      <c r="H36" s="84">
        <f aca="true" t="shared" si="7" ref="H36:H41">I35</f>
        <v>250</v>
      </c>
      <c r="I36" s="246">
        <f>K36/1.2</f>
        <v>333.33333333333337</v>
      </c>
      <c r="J36" s="240">
        <f aca="true" t="shared" si="8" ref="J36:J41">K35</f>
        <v>300</v>
      </c>
      <c r="K36" s="241">
        <v>400</v>
      </c>
      <c r="L36" s="91">
        <v>10</v>
      </c>
      <c r="M36" s="223"/>
      <c r="N36" s="245">
        <f aca="true" t="shared" si="9" ref="N36:N41">(100-L36)/100</f>
        <v>0.9</v>
      </c>
    </row>
    <row r="37" spans="2:14" s="58" customFormat="1" ht="12.75" customHeight="1">
      <c r="B37" s="238">
        <f t="shared" si="6"/>
        <v>3333.3333333333335</v>
      </c>
      <c r="C37" s="239">
        <f t="shared" si="4"/>
        <v>5000</v>
      </c>
      <c r="D37" s="247">
        <v>4000</v>
      </c>
      <c r="E37" s="241">
        <f t="shared" si="5"/>
        <v>6000</v>
      </c>
      <c r="F37" s="93">
        <v>30</v>
      </c>
      <c r="H37" s="84">
        <f t="shared" si="7"/>
        <v>333.33333333333337</v>
      </c>
      <c r="I37" s="246">
        <f>K37/1.2</f>
        <v>500</v>
      </c>
      <c r="J37" s="240">
        <f t="shared" si="8"/>
        <v>400</v>
      </c>
      <c r="K37" s="241">
        <v>600</v>
      </c>
      <c r="L37" s="199">
        <v>15</v>
      </c>
      <c r="M37" s="223"/>
      <c r="N37" s="245">
        <f t="shared" si="9"/>
        <v>0.85</v>
      </c>
    </row>
    <row r="38" spans="2:14" s="58" customFormat="1" ht="12.75" customHeight="1">
      <c r="B38" s="238">
        <f t="shared" si="6"/>
        <v>5000</v>
      </c>
      <c r="C38" s="239">
        <f t="shared" si="4"/>
        <v>6666.666666666667</v>
      </c>
      <c r="D38" s="247">
        <v>6000</v>
      </c>
      <c r="E38" s="241">
        <f t="shared" si="5"/>
        <v>8000</v>
      </c>
      <c r="F38" s="93">
        <v>35</v>
      </c>
      <c r="H38" s="84">
        <f t="shared" si="7"/>
        <v>500</v>
      </c>
      <c r="I38" s="246">
        <f>K38/1.2</f>
        <v>666.6666666666667</v>
      </c>
      <c r="J38" s="240">
        <f t="shared" si="8"/>
        <v>600</v>
      </c>
      <c r="K38" s="241">
        <v>800</v>
      </c>
      <c r="L38" s="199">
        <v>20</v>
      </c>
      <c r="M38" s="223"/>
      <c r="N38" s="245">
        <f t="shared" si="9"/>
        <v>0.8</v>
      </c>
    </row>
    <row r="39" spans="2:14" s="58" customFormat="1" ht="12.75" customHeight="1">
      <c r="B39" s="238">
        <f t="shared" si="6"/>
        <v>6666.666666666667</v>
      </c>
      <c r="C39" s="239">
        <f t="shared" si="4"/>
        <v>9166.666666666668</v>
      </c>
      <c r="D39" s="247">
        <v>8000</v>
      </c>
      <c r="E39" s="241">
        <f t="shared" si="5"/>
        <v>11000</v>
      </c>
      <c r="F39" s="95">
        <v>40</v>
      </c>
      <c r="H39" s="84">
        <f t="shared" si="7"/>
        <v>666.6666666666667</v>
      </c>
      <c r="I39" s="246">
        <f>K39/1.2</f>
        <v>916.6666666666667</v>
      </c>
      <c r="J39" s="240">
        <f t="shared" si="8"/>
        <v>800</v>
      </c>
      <c r="K39" s="241">
        <v>1100</v>
      </c>
      <c r="L39" s="91">
        <v>25</v>
      </c>
      <c r="M39" s="223"/>
      <c r="N39" s="245">
        <f t="shared" si="9"/>
        <v>0.75</v>
      </c>
    </row>
    <row r="40" spans="2:14" s="58" customFormat="1" ht="12.75" customHeight="1">
      <c r="B40" s="238">
        <f t="shared" si="6"/>
        <v>9166.666666666668</v>
      </c>
      <c r="C40" s="239">
        <f t="shared" si="4"/>
        <v>12500</v>
      </c>
      <c r="D40" s="247">
        <v>11000</v>
      </c>
      <c r="E40" s="241">
        <f t="shared" si="5"/>
        <v>15000</v>
      </c>
      <c r="F40" s="88">
        <v>45</v>
      </c>
      <c r="H40" s="84">
        <f t="shared" si="7"/>
        <v>916.6666666666667</v>
      </c>
      <c r="I40" s="246">
        <f>K40/1.2</f>
        <v>1250</v>
      </c>
      <c r="J40" s="240">
        <f t="shared" si="8"/>
        <v>1100</v>
      </c>
      <c r="K40" s="92">
        <v>1500</v>
      </c>
      <c r="L40" s="199">
        <v>30</v>
      </c>
      <c r="M40" s="94"/>
      <c r="N40" s="245">
        <f t="shared" si="9"/>
        <v>0.7</v>
      </c>
    </row>
    <row r="41" spans="2:14" s="58" customFormat="1" ht="12.75" customHeight="1" thickBot="1">
      <c r="B41" s="248">
        <f t="shared" si="6"/>
        <v>12500</v>
      </c>
      <c r="C41" s="249"/>
      <c r="D41" s="250">
        <v>15000</v>
      </c>
      <c r="E41" s="251"/>
      <c r="F41" s="101">
        <v>50</v>
      </c>
      <c r="H41" s="97">
        <f t="shared" si="7"/>
        <v>1250</v>
      </c>
      <c r="I41" s="252"/>
      <c r="J41" s="253">
        <f t="shared" si="8"/>
        <v>1500</v>
      </c>
      <c r="K41" s="254"/>
      <c r="L41" s="235">
        <v>35</v>
      </c>
      <c r="M41" s="94"/>
      <c r="N41" s="245">
        <f t="shared" si="9"/>
        <v>0.65</v>
      </c>
    </row>
    <row r="42" s="13" customFormat="1" ht="6" customHeight="1">
      <c r="A42" s="33"/>
    </row>
    <row r="43" spans="1:15" s="29" customFormat="1" ht="21" customHeight="1">
      <c r="A43" s="117" t="s">
        <v>19</v>
      </c>
      <c r="B43" s="335" t="s">
        <v>125</v>
      </c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2"/>
      <c r="N43" s="2"/>
      <c r="O43" s="2"/>
    </row>
    <row r="44" spans="1:8" s="29" customFormat="1" ht="23.25" customHeight="1">
      <c r="A44" s="65"/>
      <c r="B44" s="255" t="s">
        <v>59</v>
      </c>
      <c r="C44" s="231"/>
      <c r="D44" s="231"/>
      <c r="E44" s="231"/>
      <c r="F44" s="231"/>
      <c r="G44" s="231"/>
      <c r="H44" s="16"/>
    </row>
    <row r="45" spans="1:15" s="6" customFormat="1" ht="22.5" customHeight="1">
      <c r="A45" s="296" t="s">
        <v>51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116"/>
      <c r="N45" s="116"/>
      <c r="O45" s="116"/>
    </row>
    <row r="46" spans="1:15" ht="20.25" customHeight="1">
      <c r="A46" s="296" t="s">
        <v>126</v>
      </c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116"/>
      <c r="N46" s="116"/>
      <c r="O46" s="116"/>
    </row>
    <row r="47" spans="1:15" s="66" customFormat="1" ht="20.2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 s="66" customFormat="1" ht="17.25" customHeight="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 s="66" customFormat="1" ht="17.2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</sheetData>
  <sheetProtection/>
  <mergeCells count="38">
    <mergeCell ref="H32:K32"/>
    <mergeCell ref="A8:L8"/>
    <mergeCell ref="B3:C3"/>
    <mergeCell ref="B4:C4"/>
    <mergeCell ref="D3:E3"/>
    <mergeCell ref="D4:E4"/>
    <mergeCell ref="I4:J4"/>
    <mergeCell ref="B7:F7"/>
    <mergeCell ref="B11:I11"/>
    <mergeCell ref="B9:I9"/>
    <mergeCell ref="B1:L1"/>
    <mergeCell ref="B13:L13"/>
    <mergeCell ref="F3:H3"/>
    <mergeCell ref="F4:H4"/>
    <mergeCell ref="I3:J3"/>
    <mergeCell ref="B12:I12"/>
    <mergeCell ref="B6:L6"/>
    <mergeCell ref="B10:I10"/>
    <mergeCell ref="A45:L45"/>
    <mergeCell ref="A46:L46"/>
    <mergeCell ref="B17:G17"/>
    <mergeCell ref="B19:F19"/>
    <mergeCell ref="L32:L34"/>
    <mergeCell ref="D33:E33"/>
    <mergeCell ref="B33:C33"/>
    <mergeCell ref="J33:K33"/>
    <mergeCell ref="B32:E32"/>
    <mergeCell ref="F32:F34"/>
    <mergeCell ref="B14:L14"/>
    <mergeCell ref="B43:L43"/>
    <mergeCell ref="B20:E20"/>
    <mergeCell ref="F20:F22"/>
    <mergeCell ref="B21:C21"/>
    <mergeCell ref="D21:E21"/>
    <mergeCell ref="H33:I33"/>
    <mergeCell ref="B31:F31"/>
    <mergeCell ref="B15:L15"/>
    <mergeCell ref="B16:I16"/>
  </mergeCells>
  <printOptions/>
  <pageMargins left="0.32" right="0.25" top="0.35" bottom="0.31" header="0.16" footer="0.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F7"/>
  <sheetViews>
    <sheetView zoomScaleSheetLayoutView="100" zoomScalePageLayoutView="0" workbookViewId="0" topLeftCell="A1">
      <selection activeCell="L18" sqref="L18"/>
    </sheetView>
  </sheetViews>
  <sheetFormatPr defaultColWidth="9.00390625" defaultRowHeight="12.75"/>
  <cols>
    <col min="1" max="1" width="5.75390625" style="10" customWidth="1"/>
    <col min="2" max="2" width="21.375" style="1" customWidth="1"/>
    <col min="3" max="3" width="21.25390625" style="1" customWidth="1"/>
    <col min="4" max="5" width="23.75390625" style="1" customWidth="1"/>
    <col min="6" max="6" width="12.00390625" style="1" customWidth="1"/>
    <col min="7" max="7" width="7.00390625" style="1" customWidth="1"/>
    <col min="8" max="8" width="6.75390625" style="1" customWidth="1"/>
    <col min="9" max="9" width="6.125" style="1" customWidth="1"/>
    <col min="10" max="10" width="7.625" style="1" customWidth="1"/>
    <col min="11" max="16384" width="9.125" style="1" customWidth="1"/>
  </cols>
  <sheetData>
    <row r="1" spans="1:6" s="25" customFormat="1" ht="25.5" customHeight="1">
      <c r="A1" s="124" t="s">
        <v>72</v>
      </c>
      <c r="B1" s="378" t="s">
        <v>73</v>
      </c>
      <c r="C1" s="378"/>
      <c r="D1" s="378"/>
      <c r="E1" s="378"/>
      <c r="F1" s="378"/>
    </row>
    <row r="2" spans="1:6" s="25" customFormat="1" ht="21" customHeight="1" thickBot="1">
      <c r="A2" s="48"/>
      <c r="B2" s="67"/>
      <c r="C2" s="67"/>
      <c r="D2" s="67"/>
      <c r="E2" s="67"/>
      <c r="F2" s="67"/>
    </row>
    <row r="3" spans="1:6" s="11" customFormat="1" ht="48.75" customHeight="1" thickBot="1">
      <c r="A3" s="25"/>
      <c r="B3" s="129" t="s">
        <v>7</v>
      </c>
      <c r="C3" s="130" t="s">
        <v>9</v>
      </c>
      <c r="D3" s="131" t="s">
        <v>39</v>
      </c>
      <c r="E3" s="131" t="s">
        <v>38</v>
      </c>
      <c r="F3" s="132"/>
    </row>
    <row r="4" spans="1:5" s="25" customFormat="1" ht="49.5" customHeight="1" thickBot="1">
      <c r="A4" s="48"/>
      <c r="B4" s="130" t="s">
        <v>18</v>
      </c>
      <c r="C4" s="133" t="s">
        <v>22</v>
      </c>
      <c r="D4" s="134">
        <f>ROUND(E4/1.2,2)</f>
        <v>15</v>
      </c>
      <c r="E4" s="134">
        <v>18</v>
      </c>
    </row>
    <row r="5" spans="1:6" s="25" customFormat="1" ht="15.75">
      <c r="A5" s="48"/>
      <c r="B5" s="11"/>
      <c r="C5" s="11"/>
      <c r="D5" s="11"/>
      <c r="E5" s="11"/>
      <c r="F5" s="11"/>
    </row>
    <row r="6" spans="1:6" s="25" customFormat="1" ht="22.5" customHeight="1">
      <c r="A6" s="48"/>
      <c r="B6" s="379"/>
      <c r="C6" s="379"/>
      <c r="D6" s="379"/>
      <c r="E6" s="379"/>
      <c r="F6" s="379"/>
    </row>
    <row r="7" spans="1:6" s="25" customFormat="1" ht="63" customHeight="1">
      <c r="A7" s="377" t="s">
        <v>78</v>
      </c>
      <c r="B7" s="377"/>
      <c r="C7" s="377"/>
      <c r="D7" s="377"/>
      <c r="E7" s="377"/>
      <c r="F7" s="57"/>
    </row>
  </sheetData>
  <sheetProtection/>
  <mergeCells count="3">
    <mergeCell ref="A7:E7"/>
    <mergeCell ref="B1:F1"/>
    <mergeCell ref="B6:F6"/>
  </mergeCells>
  <printOptions/>
  <pageMargins left="0.32" right="0.25" top="0.35" bottom="0.31" header="0.16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</dc:creator>
  <cp:keywords/>
  <dc:description/>
  <cp:lastModifiedBy>v.sologub</cp:lastModifiedBy>
  <cp:lastPrinted>2023-12-05T11:50:37Z</cp:lastPrinted>
  <dcterms:created xsi:type="dcterms:W3CDTF">2011-02-17T12:09:35Z</dcterms:created>
  <dcterms:modified xsi:type="dcterms:W3CDTF">2024-01-04T10:30:26Z</dcterms:modified>
  <cp:category/>
  <cp:version/>
  <cp:contentType/>
  <cp:contentStatus/>
</cp:coreProperties>
</file>